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516dd488b46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63651ce72a114e79"/>
    <x:sheet xmlns:r="http://schemas.openxmlformats.org/officeDocument/2006/relationships" name="WBS" sheetId="2" r:id="R3bf1031f0a214c5b"/>
    <x:sheet xmlns:r="http://schemas.openxmlformats.org/officeDocument/2006/relationships" name="Costs" sheetId="3" r:id="Rf1499ca6c4d84d8e"/>
    <x:sheet xmlns:r="http://schemas.openxmlformats.org/officeDocument/2006/relationships" name="Rates" sheetId="4" r:id="Rd937f2bfdc9949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%"/>
    <x:numFmt numFmtId="201" formatCode="#,##0.00;(#,##0.00);&quot;-&quot;"/>
    <x:numFmt numFmtId="202" formatCode="0.00"/>
    <x:numFmt numFmtId="203" formatCode="0.0"/>
    <x:numFmt numFmtId="204" formatCode="yyyy-mm-dd"/>
  </x:numFmts>
  <x:fonts count="8">
    <x:font>
      <x:sz val="11"/>
      <x:name val="Carlito"/>
    </x:font>
    <x:font>
      <x:sz val="10"/>
      <x:color rgb="FF16232B"/>
      <x:name val="Arial"/>
    </x:font>
    <x:font>
      <x:b/>
      <x:sz val="16"/>
      <x:color rgb="FF253844"/>
      <x:name val="Arial"/>
    </x:font>
    <x:font>
      <x:i/>
      <x:sz val="10"/>
      <x:color rgb="FF57636D"/>
      <x:name val="Arial"/>
    </x:font>
    <x:font>
      <x:sz val="10"/>
      <x:color rgb="FF245BB3"/>
      <x:name val="Arial"/>
    </x:font>
    <x:font>
      <x:b/>
      <x:sz val="10"/>
      <x:color rgb="FFFFFFFF"/>
      <x:name val="Arial"/>
    </x:font>
    <x:font>
      <x:b/>
      <x:sz val="13"/>
      <x:color rgb="FF16232B"/>
      <x:name val="Arial"/>
    </x:font>
    <x:font>
      <x:sz val="10"/>
      <x:color rgb="FF246E4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8"/>
      </x:patternFill>
    </x:fill>
    <x:fill>
      <x:patternFill patternType="solid">
        <x:fgColor rgb="FF253844"/>
      </x:patternFill>
    </x:fill>
    <x:fill>
      <x:patternFill patternType="solid">
        <x:fgColor rgb="FFE9EEF1"/>
      </x:patternFill>
    </x:fill>
  </x:fills>
  <x:borders count="1">
    <x:border/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4" fillId="2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4" fontId="4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32928"/>
      </x:font>
      <x:fill>
        <x:patternFill patternType="solid">
          <x:bgColor rgb="FFFBE6E2"/>
        </x:patternFill>
      </x:fill>
    </x:dxf>
    <x:dxf>
      <x:font>
        <x:b/>
        <x:color rgb="FFA32928"/>
      </x:font>
      <x:fill>
        <x:patternFill patternType="solid">
          <x:bgColor rgb="FFFBE6E2"/>
        </x:patternFill>
      </x:fill>
    </x:dxf>
    <x:dxf>
      <x:font>
        <x:color rgb="FFA32928"/>
      </x:font>
      <x:fill>
        <x:patternFill patternType="solid">
          <x:bgColor rgb="FFFBE6E2"/>
        </x:patternFill>
      </x:fill>
    </x:dxf>
    <x:dxf>
      <x:font>
        <x:b/>
        <x:color rgb="FFA32928"/>
      </x:font>
      <x:fill>
        <x:patternFill patternType="solid">
          <x:bgColor rgb="FFFBE6E2"/>
        </x:patternFill>
      </x:fill>
    </x:dxf>
    <x:dxf>
      <x:font>
        <x:b/>
        <x:color rgb="FFA32928"/>
      </x:font>
      <x:fill>
        <x:patternFill patternType="solid">
          <x:bgColor rgb="FFFBE6E2"/>
        </x:patternFill>
      </x:fill>
    </x:dxf>
    <x:dxf>
      <x:font>
        <x:b/>
        <x:color rgb="FFA32928"/>
      </x:font>
      <x:fill>
        <x:patternFill patternType="solid">
          <x:bgColor rgb="FFFBE6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7e2f87a8014ade" /><Relationship Type="http://schemas.openxmlformats.org/officeDocument/2006/relationships/theme" Target="/xl/theme/theme1.xml" Id="R2b18b27370ef4dea" /><Relationship Type="http://schemas.openxmlformats.org/officeDocument/2006/relationships/sharedStrings" Target="/xl/sharedStrings.xml" Id="R24da95492d704b78" /><Relationship Type="http://schemas.openxmlformats.org/officeDocument/2006/relationships/worksheet" Target="/xl/worksheets/sheet1.xml" Id="R63651ce72a114e79" /><Relationship Type="http://schemas.openxmlformats.org/officeDocument/2006/relationships/worksheet" Target="/xl/worksheets/sheet2.xml" Id="R3bf1031f0a214c5b" /><Relationship Type="http://schemas.openxmlformats.org/officeDocument/2006/relationships/worksheet" Target="/xl/worksheets/sheet3.xml" Id="Rf1499ca6c4d84d8e" /><Relationship Type="http://schemas.openxmlformats.org/officeDocument/2006/relationships/worksheet" Target="/xl/worksheets/sheet4.xml" Id="Rd937f2bfdc99496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3844"/>
  </x:sheetPr>
  <x:sheetViews>
    <x:sheetView showGridLines="0" workbookViewId="0"/>
  </x:sheetViews>
  <x:sheetFormatPr defaultRowHeight="15"/>
  <x:cols>
    <x:col min="1" max="1" width="34" hidden="0" customWidth="1"/>
    <x:col min="2" max="2" width="43" hidden="0" customWidth="1"/>
    <x:col min="3" max="3" width="4" hidden="0" customWidth="1"/>
    <x:col min="4" max="4" width="4" hidden="0" customWidth="1"/>
    <x:col min="5" max="5" width="4" hidden="0" customWidth="1"/>
    <x:col min="6" max="6" width="29" hidden="0" customWidth="1"/>
    <x:col min="7" max="7" width="21" hidden="0" customWidth="1"/>
    <x:col min="8" max="8" width="18" hidden="0" customWidth="1"/>
    <x:col min="9" max="9" width="17" hidden="0" customWidth="1"/>
    <x:col min="10" max="10" width="17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3" t="str">
        <x:v>Engineering budget estimator</x:v>
      </x:c>
      <x:c r="B2" s="3"/>
      <x:c r="C2" s="3"/>
      <x:c r="D2" s="3"/>
      <x:c r="E2" s="3"/>
      <x:c r="F2" s="3"/>
      <x:c r="G2" s="3"/>
      <x:c r="H2" s="3"/>
      <x:c r="I2" s="2"/>
      <x:c r="J2" s="2"/>
    </x:row>
    <x:row r="3" ht="23" customHeight="1">
      <x:c r="A3" s="4" t="str">
        <x:v>Illustrative portfolio sample. Fictional scope and USD fees. No client delivery claim.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0" customHeight="1">
      <x:c r="A5" s="2" t="str">
        <x:v>Project</x:v>
      </x:c>
      <x:c r="B5" s="6" t="str">
        <x:v>Harbor Pump Station - design study</x:v>
      </x:c>
      <x:c r="C5" s="2"/>
      <x:c r="D5" s="2"/>
      <x:c r="E5" s="2"/>
      <x:c r="F5" s="11" t="str">
        <x:v>Frozen baseline</x:v>
      </x:c>
      <x:c r="G5" s="11"/>
      <x:c r="H5" s="11"/>
      <x:c r="I5" s="2"/>
      <x:c r="J5" s="2"/>
    </x:row>
    <x:row r="6" ht="23" customHeight="1">
      <x:c r="A6" s="2" t="str">
        <x:v>Estimate ID</x:v>
      </x:c>
      <x:c r="B6" s="6" t="str">
        <x:v>DEMO-026</x:v>
      </x:c>
      <x:c r="C6" s="2"/>
      <x:c r="D6" s="2"/>
      <x:c r="E6" s="2"/>
      <x:c r="F6" s="2" t="str">
        <x:v>Snapshot ID</x:v>
      </x:c>
      <x:c r="G6" s="2" t="str">
        <x:v>DEMO-026-A</x:v>
      </x:c>
      <x:c r="H6" s="2"/>
      <x:c r="I6" s="2"/>
      <x:c r="J6" s="2"/>
    </x:row>
    <x:row r="7" ht="23" customHeight="1">
      <x:c r="A7" s="2" t="str">
        <x:v>Rate year</x:v>
      </x:c>
      <x:c r="B7" s="6" t="n">
        <x:v>2026</x:v>
      </x:c>
      <x:c r="C7" s="2"/>
      <x:c r="D7" s="2"/>
      <x:c r="E7" s="2"/>
      <x:c r="F7" s="2" t="str">
        <x:v>Saved on</x:v>
      </x:c>
      <x:c r="G7" s="2" t="str">
        <x:v>2026-10-03</x:v>
      </x:c>
      <x:c r="H7" s="2"/>
      <x:c r="I7" s="2"/>
      <x:c r="J7" s="2"/>
    </x:row>
    <x:row r="8" ht="23" customHeight="1">
      <x:c r="A8" s="2" t="str">
        <x:v>Rate version</x:v>
      </x:c>
      <x:c r="B8" s="6" t="str">
        <x:v>v1</x:v>
      </x:c>
      <x:c r="C8" s="2"/>
      <x:c r="D8" s="2"/>
      <x:c r="E8" s="2"/>
      <x:c r="F8" s="2" t="str">
        <x:v>Rate set</x:v>
      </x:c>
      <x:c r="G8" s="2" t="str">
        <x:v>2026 / v1</x:v>
      </x:c>
      <x:c r="H8" s="2"/>
      <x:c r="I8" s="2"/>
      <x:c r="J8" s="2"/>
    </x:row>
    <x:row r="9" ht="23" customHeight="1">
      <x:c r="A9" s="2" t="str">
        <x:v>Currency</x:v>
      </x:c>
      <x:c r="B9" s="6" t="str">
        <x:v>USD</x:v>
      </x:c>
      <x:c r="C9" s="2"/>
      <x:c r="D9" s="2"/>
      <x:c r="E9" s="2"/>
      <x:c r="F9" s="2" t="str">
        <x:v>Labor</x:v>
      </x:c>
      <x:c r="G9" s="12" t="n">
        <x:v>23420</x:v>
      </x:c>
      <x:c r="H9" s="2"/>
      <x:c r="I9" s="2"/>
      <x:c r="J9" s="2"/>
    </x:row>
    <x:row r="10" ht="23" customHeight="1">
      <x:c r="A10" s="2" t="str">
        <x:v>Contingency</x:v>
      </x:c>
      <x:c r="B10" s="7" t="n">
        <x:v>0.1</x:v>
      </x:c>
      <x:c r="C10" s="2"/>
      <x:c r="D10" s="2"/>
      <x:c r="E10" s="2"/>
      <x:c r="F10" s="2" t="str">
        <x:v>Expenses</x:v>
      </x:c>
      <x:c r="G10" s="12" t="n">
        <x:v>715</x:v>
      </x:c>
      <x:c r="H10" s="2"/>
      <x:c r="I10" s="2"/>
      <x:c r="J10" s="2"/>
    </x:row>
    <x:row r="11" ht="23" customHeight="1">
      <x:c r="A11" s="2" t="str">
        <x:v>Tax on subtotal + contingency</x:v>
      </x:c>
      <x:c r="B11" s="7" t="n">
        <x:v>0</x:v>
      </x:c>
      <x:c r="C11" s="2"/>
      <x:c r="D11" s="2"/>
      <x:c r="E11" s="2"/>
      <x:c r="F11" s="2" t="str">
        <x:v>Subconsultants</x:v>
      </x:c>
      <x:c r="G11" s="12" t="n">
        <x:v>4200</x:v>
      </x:c>
      <x:c r="H11" s="2"/>
      <x:c r="I11" s="2"/>
      <x:c r="J11" s="2"/>
    </x:row>
    <x:row r="12" ht="23" customHeight="1">
      <x:c r="A12" s="2" t="str">
        <x:v>Scope</x:v>
      </x:c>
      <x:c r="B12" s="2" t="str">
        <x:v>Design fees; excludes construction</x:v>
      </x:c>
      <x:c r="C12" s="2"/>
      <x:c r="D12" s="2"/>
      <x:c r="E12" s="2"/>
      <x:c r="F12" s="2" t="str">
        <x:v>Subtotal</x:v>
      </x:c>
      <x:c r="G12" s="12" t="n">
        <x:v>28335</x:v>
      </x:c>
      <x:c r="H12" s="2"/>
      <x:c r="I12" s="2"/>
      <x:c r="J12" s="2"/>
    </x:row>
    <x:row r="13" ht="23" customHeight="1">
      <x:c r="A13" s="2"/>
      <x:c r="B13" s="2"/>
      <x:c r="C13" s="2"/>
      <x:c r="D13" s="2"/>
      <x:c r="E13" s="2"/>
      <x:c r="F13" s="2" t="str">
        <x:v>Contingency (10%)</x:v>
      </x:c>
      <x:c r="G13" s="12" t="n">
        <x:v>2833.5</x:v>
      </x:c>
      <x:c r="H13" s="2"/>
      <x:c r="I13" s="2"/>
      <x:c r="J13" s="2"/>
    </x:row>
    <x:row r="14" ht="30" customHeight="1">
      <x:c r="A14" s="11" t="str">
        <x:v>Budget component</x:v>
      </x:c>
      <x:c r="B14" s="11" t="str">
        <x:v>USD</x:v>
      </x:c>
      <x:c r="C14" s="2"/>
      <x:c r="D14" s="2"/>
      <x:c r="E14" s="2"/>
      <x:c r="F14" s="2" t="str">
        <x:v>Total (tax 0%)</x:v>
      </x:c>
      <x:c r="G14" s="12" t="n">
        <x:v>31168.5</x:v>
      </x:c>
      <x:c r="H14" s="2"/>
      <x:c r="I14" s="2"/>
      <x:c r="J14" s="2"/>
    </x:row>
    <x:row r="15" ht="23" customHeight="1">
      <x:c r="A15" s="2" t="str">
        <x:v>Labor</x:v>
      </x:c>
      <x:c r="B15" s="12" t="n">
        <x:f>IF(OR(COUNTIFS('WBS'!$J$6:$J$35,"REVIEW")&gt;0,COUNTIFS('WBS'!$J$6:$J$35,"OK")=0),"INCOMPLETE",SUM('WBS'!$G$6:$G$35))</x:f>
        <x:v>23420</x:v>
      </x:c>
      <x:c r="C15" s="2"/>
      <x:c r="D15" s="2"/>
      <x:c r="E15" s="2"/>
      <x:c r="F15" s="2"/>
      <x:c r="G15" s="2"/>
      <x:c r="H15" s="2"/>
      <x:c r="I15" s="2"/>
      <x:c r="J15" s="2"/>
    </x:row>
    <x:row r="16" ht="23" customHeight="1">
      <x:c r="A16" s="2" t="str">
        <x:v>Expenses</x:v>
      </x:c>
      <x:c r="B16" s="12" t="n">
        <x:f>IF(COUNTIFS('Costs'!$H$6:$H$25,"REVIEW")&gt;0,"INCOMPLETE",SUMIFS('Costs'!$F$6:$F$25,'Costs'!$B$6:$B$25,"Expense"))</x:f>
        <x:v>715</x:v>
      </x:c>
      <x:c r="C16" s="2"/>
      <x:c r="D16" s="2"/>
      <x:c r="E16" s="2"/>
      <x:c r="F16" s="4" t="str">
        <x:v>Frozen values: never overwrite an accepted snapshot.</x:v>
      </x:c>
      <x:c r="G16" s="2"/>
      <x:c r="H16" s="2"/>
      <x:c r="I16" s="2"/>
      <x:c r="J16" s="2"/>
    </x:row>
    <x:row r="17" ht="23" customHeight="1">
      <x:c r="A17" s="2" t="str">
        <x:v>Subconsultants</x:v>
      </x:c>
      <x:c r="B17" s="12" t="n">
        <x:f>IF(COUNTIFS('Costs'!$H$6:$H$25,"REVIEW")&gt;0,"INCOMPLETE",SUMIFS('Costs'!$F$6:$F$25,'Costs'!$B$6:$B$25,"Subconsultant"))</x:f>
        <x:v>4200</x:v>
      </x:c>
      <x:c r="C17" s="2"/>
      <x:c r="D17" s="2"/>
      <x:c r="E17" s="2"/>
      <x:c r="F17" s="4" t="str">
        <x:v>New rates: append a new year/version in Rates.</x:v>
      </x:c>
      <x:c r="G17" s="2"/>
      <x:c r="H17" s="2"/>
      <x:c r="I17" s="2"/>
      <x:c r="J17" s="2"/>
    </x:row>
    <x:row r="18" ht="23" customHeight="1">
      <x:c r="A18" s="2" t="str">
        <x:v>Subtotal</x:v>
      </x:c>
      <x:c r="B18" s="12" t="n">
        <x:f>IF(COUNT(B15:B17)=3,SUM(B15:B17),"INCOMPLETE")</x:f>
        <x:v>28335</x:v>
      </x:c>
      <x:c r="C18" s="2"/>
      <x:c r="D18" s="2"/>
      <x:c r="E18" s="2"/>
      <x:c r="F18" s="4" t="str">
        <x:v>Select that version only for a new/revised estimate.</x:v>
      </x:c>
      <x:c r="G18" s="2"/>
      <x:c r="H18" s="2"/>
      <x:c r="I18" s="2"/>
      <x:c r="J18" s="2"/>
    </x:row>
    <x:row r="19" ht="23" customHeight="1">
      <x:c r="A19" s="2" t="str">
        <x:v>Contingency</x:v>
      </x:c>
      <x:c r="B19" s="12" t="n">
        <x:f>IF(AND(ISNUMBER(B18),ISNUMBER(B10),B10&gt;=0,B10&lt;=1),ROUND(B18*B10,2),"INCOMPLETE")</x:f>
        <x:v>2833.5</x:v>
      </x:c>
      <x:c r="C19" s="2"/>
      <x:c r="D19" s="2"/>
      <x:c r="E19" s="2"/>
      <x:c r="F19" s="4" t="str">
        <x:v>Save an accepted copy with values and its rate table.</x:v>
      </x:c>
      <x:c r="G19" s="2"/>
      <x:c r="H19" s="2"/>
      <x:c r="I19" s="2"/>
      <x:c r="J19" s="2"/>
    </x:row>
    <x:row r="20" ht="23" customHeight="1">
      <x:c r="A20" s="2" t="str">
        <x:v>Before tax</x:v>
      </x:c>
      <x:c r="B20" s="12" t="n">
        <x:f>IF(COUNT(B18:B19)=2,SUM(B18:B19),"INCOMPLETE")</x:f>
        <x:v>31168.5</x:v>
      </x:c>
      <x:c r="C20" s="2"/>
      <x:c r="D20" s="2"/>
      <x:c r="E20" s="2"/>
      <x:c r="F20" s="2"/>
      <x:c r="G20" s="2"/>
      <x:c r="H20" s="2"/>
      <x:c r="I20" s="2"/>
      <x:c r="J20" s="2"/>
    </x:row>
    <x:row r="21" ht="23" customHeight="1">
      <x:c r="A21" s="2" t="str">
        <x:v>Tax</x:v>
      </x:c>
      <x:c r="B21" s="12" t="n">
        <x:f>IF(AND(ISNUMBER(B20),ISNUMBER(B11),B11&gt;=0,B11&lt;=1),ROUND(B20*B11,2),"INCOMPLETE")</x:f>
        <x:v>0</x:v>
      </x:c>
      <x:c r="C21" s="2"/>
      <x:c r="D21" s="2"/>
      <x:c r="E21" s="2"/>
      <x:c r="F21" s="2"/>
      <x:c r="G21" s="2"/>
      <x:c r="H21" s="2"/>
      <x:c r="I21" s="2"/>
      <x:c r="J21" s="2"/>
    </x:row>
    <x:row r="22" ht="23" customHeight="1">
      <x:c r="A22" s="15" t="str">
        <x:v>Estimate total</x:v>
      </x:c>
      <x:c r="B22" s="16" t="n">
        <x:f>IF(COUNT(B20:B21)=2,SUM(B20:B21),"INCOMPLETE")</x:f>
        <x:v>31168.5</x:v>
      </x:c>
      <x:c r="C22" s="2"/>
      <x:c r="D22" s="2"/>
      <x:c r="E22" s="2"/>
      <x:c r="F22" s="2"/>
      <x:c r="G22" s="2"/>
      <x:c r="H22" s="2"/>
      <x:c r="I22" s="2"/>
      <x:c r="J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30" customHeight="1">
      <x:c r="A25" s="11" t="str">
        <x:v>Reconciliation / review</x:v>
      </x:c>
      <x:c r="B25" s="11" t="str">
        <x:v>Result</x:v>
      </x:c>
      <x:c r="C25" s="2"/>
      <x:c r="D25" s="2"/>
      <x:c r="E25" s="2"/>
      <x:c r="F25" s="2"/>
      <x:c r="G25" s="2"/>
      <x:c r="H25" s="2"/>
      <x:c r="I25" s="2"/>
      <x:c r="J25" s="2"/>
    </x:row>
    <x:row r="26" ht="23" customHeight="1">
      <x:c r="A26" s="2" t="str">
        <x:v>Hours difference</x:v>
      </x:c>
      <x:c r="B26" s="17" t="n">
        <x:f>SUM('WBS'!$D$6:$D$35)-SUM('WBS'!$I$39:$I$42)</x:f>
        <x:v>0</x:v>
      </x:c>
      <x:c r="C26" s="2"/>
      <x:c r="D26" s="2"/>
      <x:c r="E26" s="2"/>
      <x:c r="F26" s="2"/>
      <x:c r="G26" s="2"/>
      <x:c r="H26" s="2"/>
      <x:c r="I26" s="2"/>
      <x:c r="J26" s="2"/>
    </x:row>
    <x:row r="27" ht="23" customHeight="1">
      <x:c r="A27" s="2" t="str">
        <x:v>Labor difference</x:v>
      </x:c>
      <x:c r="B27" s="17" t="n">
        <x:f>IF(ISNUMBER(B15),B15-SUM('WBS'!$J$39:$J$42),"UNTESTED")</x:f>
        <x:v>0</x:v>
      </x:c>
      <x:c r="C27" s="2"/>
      <x:c r="D27" s="2"/>
      <x:c r="E27" s="2"/>
      <x:c r="F27" s="2"/>
      <x:c r="G27" s="2"/>
      <x:c r="H27" s="2"/>
      <x:c r="I27" s="2"/>
      <x:c r="J27" s="2"/>
    </x:row>
    <x:row r="28" ht="23" customHeight="1">
      <x:c r="A28" s="2" t="str">
        <x:v>Cost difference</x:v>
      </x:c>
      <x:c r="B28" s="17" t="n">
        <x:f>IF(COUNT(B16:B17)=2,SUM(B16:B17)-SUMPRODUCT('Costs'!$D$6:$D$25,'Costs'!$E$6:$E$25),"UNTESTED")</x:f>
        <x:v>0</x:v>
      </x:c>
      <x:c r="C28" s="2"/>
      <x:c r="D28" s="2"/>
      <x:c r="E28" s="2"/>
      <x:c r="F28" s="2"/>
      <x:c r="G28" s="2"/>
      <x:c r="H28" s="2"/>
      <x:c r="I28" s="2"/>
      <x:c r="J28" s="2"/>
    </x:row>
    <x:row r="29" ht="23" customHeight="1">
      <x:c r="A29" s="2" t="str">
        <x:v>Rows needing review</x:v>
      </x:c>
      <x:c r="B29" s="2" t="n">
        <x:f>COUNTIFS('WBS'!$J$6:$J$35,"REVIEW")+COUNTIFS('Costs'!$H$6:$H$25,"REVIEW")+COUNTIFS('Rates'!$G$6:$G$100,"REVIEW")</x:f>
        <x:v>0</x:v>
      </x:c>
      <x:c r="C29" s="2"/>
      <x:c r="D29" s="2"/>
      <x:c r="E29" s="2"/>
      <x:c r="F29" s="2"/>
      <x:c r="G29" s="2"/>
      <x:c r="H29" s="2"/>
      <x:c r="I29" s="2"/>
      <x:c r="J29" s="2"/>
    </x:row>
    <x:row r="30" ht="23" customHeight="1">
      <x:c r="A30" s="2" t="str">
        <x:v>Total hours</x:v>
      </x:c>
      <x:c r="B30" s="2" t="n">
        <x:f>SUM('WBS'!$D$6:$D$35)</x:f>
        <x:v>198</x:v>
      </x:c>
      <x:c r="C30" s="2"/>
      <x:c r="D30" s="2"/>
      <x:c r="E30" s="2"/>
      <x:c r="F30" s="2"/>
      <x:c r="G30" s="2"/>
      <x:c r="H30" s="2"/>
      <x:c r="I30" s="2"/>
      <x:c r="J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3" customHeight="1">
      <x:c r="A33" s="4" t="str">
        <x:v>Amber / blue = editable input. Other cells calculate or preserve the baseline.</x:v>
      </x:c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3" customHeight="1">
      <x:c r="A34" s="4" t="str">
        <x:v>Totals round to cents. Blank required inputs block totals; explicit zero is allowed.</x:v>
      </x:c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</x:row>
  </x:sheetData>
  <x:conditionalFormatting sqref="B26:B29">
    <x:cfRule type="cellIs" dxfId="0" priority="1" operator="notEqual">
      <x:formula>0</x:formula>
    </x:cfRule>
  </x:conditionalFormatting>
  <x:conditionalFormatting sqref="B15:B22">
    <x:cfRule type="containsText" dxfId="1" priority="2" operator="containsText" text="INCOMPLETE"/>
  </x:conditionalFormatting>
  <x:dataValidations count="3">
    <x:dataValidation type="list" sqref="B7">
      <x:formula1>"2025,2026,2027"</x:formula1>
    </x:dataValidation>
    <x:dataValidation type="list" sqref="B8">
      <x:formula1>"v1,v2"</x:formula1>
    </x:dataValidation>
    <x:dataValidation type="decimal" operator="between" sqref="B10:B11">
      <x:formula1>0</x:formula1>
      <x:formula2>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28" hidden="0" customWidth="1"/>
    <x:col min="3" max="3" width="23" hidden="0" customWidth="1"/>
    <x:col min="4" max="4" width="12" hidden="0" customWidth="1"/>
    <x:col min="5" max="5" width="12" hidden="0" customWidth="1"/>
    <x:col min="6" max="6" width="17" hidden="0" customWidth="1"/>
    <x:col min="7" max="7" width="17" hidden="0" customWidth="1"/>
    <x:col min="8" max="8" width="27" hidden="0" customWidth="1"/>
    <x:col min="9" max="9" width="12" hidden="0" customWidth="1"/>
    <x:col min="10" max="10" width="17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3" t="str">
        <x:v>Work breakdown and hours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23" customHeight="1">
      <x:c r="A3" s="4" t="str">
        <x:v>Inputs A:D. Rate resolves by year + version + role. Capacity: 30 detail rows.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0" customHeight="1">
      <x:c r="A5" s="11" t="str">
        <x:v>WBS ID</x:v>
      </x:c>
      <x:c r="B5" s="11" t="str">
        <x:v>Task</x:v>
      </x:c>
      <x:c r="C5" s="11" t="str">
        <x:v>Role</x:v>
      </x:c>
      <x:c r="D5" s="11" t="str">
        <x:v>Hours</x:v>
      </x:c>
      <x:c r="E5" s="11" t="str">
        <x:v>Rate matches</x:v>
      </x:c>
      <x:c r="F5" s="11" t="str">
        <x:v>USD / hour</x:v>
      </x:c>
      <x:c r="G5" s="11" t="str">
        <x:v>Labor USD</x:v>
      </x:c>
      <x:c r="H5" s="11" t="str">
        <x:v>Rate status</x:v>
      </x:c>
      <x:c r="I5" s="2"/>
      <x:c r="J5" s="11" t="str">
        <x:v>Row status</x:v>
      </x:c>
    </x:row>
    <x:row r="6" ht="23" customHeight="1">
      <x:c r="A6" s="6" t="str">
        <x:v>1.1</x:v>
      </x:c>
      <x:c r="B6" s="6" t="str">
        <x:v>Plan and coordination</x:v>
      </x:c>
      <x:c r="C6" s="6" t="str">
        <x:v>Project manager</x:v>
      </x:c>
      <x:c r="D6" s="18" t="n">
        <x:v>12</x:v>
      </x:c>
      <x:c r="E6" s="19" t="n">
        <x:f>IF(COUNTA(A6:D6)&gt;0,COUNTIFS('Rates'!$A$6:$A$100,'Summary'!$B$7,'Rates'!$B$6:$B$100,'Summary'!$B$8,'Rates'!$C$6:$C$100,C6),"")</x:f>
        <x:v>1</x:v>
      </x:c>
      <x:c r="F6" s="20" t="n">
        <x:f>IF(COUNTA(A6:D6)&gt;0,IF(H6="OK",SUMIFS('Rates'!$E$6:$E$100,'Rates'!$A$6:$A$100,'Summary'!$B$7,'Rates'!$B$6:$B$100,'Summary'!$B$8,'Rates'!$C$6:$C$100,C6),"UNAVAILABLE"),"")</x:f>
        <x:v>160</x:v>
      </x:c>
      <x:c r="G6" s="12" t="n">
        <x:f>IF(COUNTA(A6:D6)&gt;0,IF(J6="OK",ROUND(D6*F6,2),"INCOMPLETE"),"")</x:f>
        <x:v>1920</x:v>
      </x:c>
      <x:c r="H6" s="2" t="str">
        <x:f>IF(COUNTA(A6:D6)&gt;0,IF(AND(E6=1,COUNTIFS('Rates'!$A$6:$A$100,'Summary'!$B$7,'Rates'!$B$6:$B$100,'Summary'!$B$8,'Rates'!$C$6:$C$100,C6,'Rates'!$G$6:$G$100,"OK")=1),"OK","MISSING / INVALID RATE"),"")</x:f>
        <x:v>OK</x:v>
      </x:c>
      <x:c r="I6" s="2"/>
      <x:c r="J6" s="2" t="str">
        <x:f>IF(COUNTA(A6:D6)&gt;0,IF(AND(A6&lt;&gt;"",B6&lt;&gt;"",C6&lt;&gt;"",ISNUMBER(D6),D6&gt;=0,H6="OK",COUNTIFS($A$6:$A$35,A6)=1),"OK","REVIEW"),"")</x:f>
        <x:v>OK</x:v>
      </x:c>
    </x:row>
    <x:row r="7" ht="23" customHeight="1">
      <x:c r="A7" s="6" t="str">
        <x:v>1.2</x:v>
      </x:c>
      <x:c r="B7" s="6" t="str">
        <x:v>Site review</x:v>
      </x:c>
      <x:c r="C7" s="6" t="str">
        <x:v>Engineer</x:v>
      </x:c>
      <x:c r="D7" s="18" t="n">
        <x:v>24</x:v>
      </x:c>
      <x:c r="E7" s="19" t="n">
        <x:f>IF(COUNTA(A7:D7)&gt;0,COUNTIFS('Rates'!$A$6:$A$100,'Summary'!$B$7,'Rates'!$B$6:$B$100,'Summary'!$B$8,'Rates'!$C$6:$C$100,C7),"")</x:f>
        <x:v>1</x:v>
      </x:c>
      <x:c r="F7" s="20" t="n">
        <x:f>IF(COUNTA(A7:D7)&gt;0,IF(H7="OK",SUMIFS('Rates'!$E$6:$E$100,'Rates'!$A$6:$A$100,'Summary'!$B$7,'Rates'!$B$6:$B$100,'Summary'!$B$8,'Rates'!$C$6:$C$100,C7),"UNAVAILABLE"),"")</x:f>
        <x:v>125</x:v>
      </x:c>
      <x:c r="G7" s="12" t="n">
        <x:f>IF(COUNTA(A7:D7)&gt;0,IF(J7="OK",ROUND(D7*F7,2),"INCOMPLETE"),"")</x:f>
        <x:v>3000</x:v>
      </x:c>
      <x:c r="H7" s="2" t="str">
        <x:f>IF(COUNTA(A7:D7)&gt;0,IF(AND(E7=1,COUNTIFS('Rates'!$A$6:$A$100,'Summary'!$B$7,'Rates'!$B$6:$B$100,'Summary'!$B$8,'Rates'!$C$6:$C$100,C7,'Rates'!$G$6:$G$100,"OK")=1),"OK","MISSING / INVALID RATE"),"")</x:f>
        <x:v>OK</x:v>
      </x:c>
      <x:c r="I7" s="2"/>
      <x:c r="J7" s="2" t="str">
        <x:f>IF(COUNTA(A7:D7)&gt;0,IF(AND(A7&lt;&gt;"",B7&lt;&gt;"",C7&lt;&gt;"",ISNUMBER(D7),D7&gt;=0,H7="OK",COUNTIFS($A$6:$A$35,A7)=1),"OK","REVIEW"),"")</x:f>
        <x:v>OK</x:v>
      </x:c>
    </x:row>
    <x:row r="8" ht="23" customHeight="1">
      <x:c r="A8" s="6" t="str">
        <x:v>2.1</x:v>
      </x:c>
      <x:c r="B8" s="6" t="str">
        <x:v>Design calculations</x:v>
      </x:c>
      <x:c r="C8" s="6" t="str">
        <x:v>Engineer</x:v>
      </x:c>
      <x:c r="D8" s="18" t="n">
        <x:v>64</x:v>
      </x:c>
      <x:c r="E8" s="19" t="n">
        <x:f>IF(COUNTA(A8:D8)&gt;0,COUNTIFS('Rates'!$A$6:$A$100,'Summary'!$B$7,'Rates'!$B$6:$B$100,'Summary'!$B$8,'Rates'!$C$6:$C$100,C8),"")</x:f>
        <x:v>1</x:v>
      </x:c>
      <x:c r="F8" s="20" t="n">
        <x:f>IF(COUNTA(A8:D8)&gt;0,IF(H8="OK",SUMIFS('Rates'!$E$6:$E$100,'Rates'!$A$6:$A$100,'Summary'!$B$7,'Rates'!$B$6:$B$100,'Summary'!$B$8,'Rates'!$C$6:$C$100,C8),"UNAVAILABLE"),"")</x:f>
        <x:v>125</x:v>
      </x:c>
      <x:c r="G8" s="12" t="n">
        <x:f>IF(COUNTA(A8:D8)&gt;0,IF(J8="OK",ROUND(D8*F8,2),"INCOMPLETE"),"")</x:f>
        <x:v>8000</x:v>
      </x:c>
      <x:c r="H8" s="2" t="str">
        <x:f>IF(COUNTA(A8:D8)&gt;0,IF(AND(E8=1,COUNTIFS('Rates'!$A$6:$A$100,'Summary'!$B$7,'Rates'!$B$6:$B$100,'Summary'!$B$8,'Rates'!$C$6:$C$100,C8,'Rates'!$G$6:$G$100,"OK")=1),"OK","MISSING / INVALID RATE"),"")</x:f>
        <x:v>OK</x:v>
      </x:c>
      <x:c r="I8" s="2"/>
      <x:c r="J8" s="2" t="str">
        <x:f>IF(COUNTA(A8:D8)&gt;0,IF(AND(A8&lt;&gt;"",B8&lt;&gt;"",C8&lt;&gt;"",ISNUMBER(D8),D8&gt;=0,H8="OK",COUNTIFS($A$6:$A$35,A8)=1),"OK","REVIEW"),"")</x:f>
        <x:v>OK</x:v>
      </x:c>
    </x:row>
    <x:row r="9" ht="23" customHeight="1">
      <x:c r="A9" s="6" t="str">
        <x:v>2.2</x:v>
      </x:c>
      <x:c r="B9" s="6" t="str">
        <x:v>Drawings</x:v>
      </x:c>
      <x:c r="C9" s="6" t="str">
        <x:v>Designer</x:v>
      </x:c>
      <x:c r="D9" s="18" t="n">
        <x:v>48</x:v>
      </x:c>
      <x:c r="E9" s="19" t="n">
        <x:f>IF(COUNTA(A9:D9)&gt;0,COUNTIFS('Rates'!$A$6:$A$100,'Summary'!$B$7,'Rates'!$B$6:$B$100,'Summary'!$B$8,'Rates'!$C$6:$C$100,C9),"")</x:f>
        <x:v>1</x:v>
      </x:c>
      <x:c r="F9" s="20" t="n">
        <x:f>IF(COUNTA(A9:D9)&gt;0,IF(H9="OK",SUMIFS('Rates'!$E$6:$E$100,'Rates'!$A$6:$A$100,'Summary'!$B$7,'Rates'!$B$6:$B$100,'Summary'!$B$8,'Rates'!$C$6:$C$100,C9),"UNAVAILABLE"),"")</x:f>
        <x:v>90</x:v>
      </x:c>
      <x:c r="G9" s="12" t="n">
        <x:f>IF(COUNTA(A9:D9)&gt;0,IF(J9="OK",ROUND(D9*F9,2),"INCOMPLETE"),"")</x:f>
        <x:v>4320</x:v>
      </x:c>
      <x:c r="H9" s="2" t="str">
        <x:f>IF(COUNTA(A9:D9)&gt;0,IF(AND(E9=1,COUNTIFS('Rates'!$A$6:$A$100,'Summary'!$B$7,'Rates'!$B$6:$B$100,'Summary'!$B$8,'Rates'!$C$6:$C$100,C9,'Rates'!$G$6:$G$100,"OK")=1),"OK","MISSING / INVALID RATE"),"")</x:f>
        <x:v>OK</x:v>
      </x:c>
      <x:c r="I9" s="2"/>
      <x:c r="J9" s="2" t="str">
        <x:f>IF(COUNTA(A9:D9)&gt;0,IF(AND(A9&lt;&gt;"",B9&lt;&gt;"",C9&lt;&gt;"",ISNUMBER(D9),D9&gt;=0,H9="OK",COUNTIFS($A$6:$A$35,A9)=1),"OK","REVIEW"),"")</x:f>
        <x:v>OK</x:v>
      </x:c>
    </x:row>
    <x:row r="10" ht="23" customHeight="1">
      <x:c r="A10" s="6" t="str">
        <x:v>3.1</x:v>
      </x:c>
      <x:c r="B10" s="6" t="str">
        <x:v>Technical review</x:v>
      </x:c>
      <x:c r="C10" s="6" t="str">
        <x:v>Engineer</x:v>
      </x:c>
      <x:c r="D10" s="18" t="n">
        <x:v>20</x:v>
      </x:c>
      <x:c r="E10" s="19" t="n">
        <x:f>IF(COUNTA(A10:D10)&gt;0,COUNTIFS('Rates'!$A$6:$A$100,'Summary'!$B$7,'Rates'!$B$6:$B$100,'Summary'!$B$8,'Rates'!$C$6:$C$100,C10),"")</x:f>
        <x:v>1</x:v>
      </x:c>
      <x:c r="F10" s="20" t="n">
        <x:f>IF(COUNTA(A10:D10)&gt;0,IF(H10="OK",SUMIFS('Rates'!$E$6:$E$100,'Rates'!$A$6:$A$100,'Summary'!$B$7,'Rates'!$B$6:$B$100,'Summary'!$B$8,'Rates'!$C$6:$C$100,C10),"UNAVAILABLE"),"")</x:f>
        <x:v>125</x:v>
      </x:c>
      <x:c r="G10" s="12" t="n">
        <x:f>IF(COUNTA(A10:D10)&gt;0,IF(J10="OK",ROUND(D10*F10,2),"INCOMPLETE"),"")</x:f>
        <x:v>2500</x:v>
      </x:c>
      <x:c r="H10" s="2" t="str">
        <x:f>IF(COUNTA(A10:D10)&gt;0,IF(AND(E10=1,COUNTIFS('Rates'!$A$6:$A$100,'Summary'!$B$7,'Rates'!$B$6:$B$100,'Summary'!$B$8,'Rates'!$C$6:$C$100,C10,'Rates'!$G$6:$G$100,"OK")=1),"OK","MISSING / INVALID RATE"),"")</x:f>
        <x:v>OK</x:v>
      </x:c>
      <x:c r="I10" s="2"/>
      <x:c r="J10" s="2" t="str">
        <x:f>IF(COUNTA(A10:D10)&gt;0,IF(AND(A10&lt;&gt;"",B10&lt;&gt;"",C10&lt;&gt;"",ISNUMBER(D10),D10&gt;=0,H10="OK",COUNTIFS($A$6:$A$35,A10)=1),"OK","REVIEW"),"")</x:f>
        <x:v>OK</x:v>
      </x:c>
    </x:row>
    <x:row r="11" ht="23" customHeight="1">
      <x:c r="A11" s="6" t="str">
        <x:v>3.2</x:v>
      </x:c>
      <x:c r="B11" s="6" t="str">
        <x:v>QA coordination</x:v>
      </x:c>
      <x:c r="C11" s="6" t="str">
        <x:v>Project manager</x:v>
      </x:c>
      <x:c r="D11" s="18" t="n">
        <x:v>8</x:v>
      </x:c>
      <x:c r="E11" s="19" t="n">
        <x:f>IF(COUNTA(A11:D11)&gt;0,COUNTIFS('Rates'!$A$6:$A$100,'Summary'!$B$7,'Rates'!$B$6:$B$100,'Summary'!$B$8,'Rates'!$C$6:$C$100,C11),"")</x:f>
        <x:v>1</x:v>
      </x:c>
      <x:c r="F11" s="20" t="n">
        <x:f>IF(COUNTA(A11:D11)&gt;0,IF(H11="OK",SUMIFS('Rates'!$E$6:$E$100,'Rates'!$A$6:$A$100,'Summary'!$B$7,'Rates'!$B$6:$B$100,'Summary'!$B$8,'Rates'!$C$6:$C$100,C11),"UNAVAILABLE"),"")</x:f>
        <x:v>160</x:v>
      </x:c>
      <x:c r="G11" s="12" t="n">
        <x:f>IF(COUNTA(A11:D11)&gt;0,IF(J11="OK",ROUND(D11*F11,2),"INCOMPLETE"),"")</x:f>
        <x:v>1280</x:v>
      </x:c>
      <x:c r="H11" s="2" t="str">
        <x:f>IF(COUNTA(A11:D11)&gt;0,IF(AND(E11=1,COUNTIFS('Rates'!$A$6:$A$100,'Summary'!$B$7,'Rates'!$B$6:$B$100,'Summary'!$B$8,'Rates'!$C$6:$C$100,C11,'Rates'!$G$6:$G$100,"OK")=1),"OK","MISSING / INVALID RATE"),"")</x:f>
        <x:v>OK</x:v>
      </x:c>
      <x:c r="I11" s="2"/>
      <x:c r="J11" s="2" t="str">
        <x:f>IF(COUNTA(A11:D11)&gt;0,IF(AND(A11&lt;&gt;"",B11&lt;&gt;"",C11&lt;&gt;"",ISNUMBER(D11),D11&gt;=0,H11="OK",COUNTIFS($A$6:$A$35,A11)=1),"OK","REVIEW"),"")</x:f>
        <x:v>OK</x:v>
      </x:c>
    </x:row>
    <x:row r="12" ht="23" customHeight="1">
      <x:c r="A12" s="6" t="str">
        <x:v>4.1</x:v>
      </x:c>
      <x:c r="B12" s="6" t="str">
        <x:v>Final drawing issue</x:v>
      </x:c>
      <x:c r="C12" s="6" t="str">
        <x:v>Designer</x:v>
      </x:c>
      <x:c r="D12" s="18" t="n">
        <x:v>16</x:v>
      </x:c>
      <x:c r="E12" s="19" t="n">
        <x:f>IF(COUNTA(A12:D12)&gt;0,COUNTIFS('Rates'!$A$6:$A$100,'Summary'!$B$7,'Rates'!$B$6:$B$100,'Summary'!$B$8,'Rates'!$C$6:$C$100,C12),"")</x:f>
        <x:v>1</x:v>
      </x:c>
      <x:c r="F12" s="20" t="n">
        <x:f>IF(COUNTA(A12:D12)&gt;0,IF(H12="OK",SUMIFS('Rates'!$E$6:$E$100,'Rates'!$A$6:$A$100,'Summary'!$B$7,'Rates'!$B$6:$B$100,'Summary'!$B$8,'Rates'!$C$6:$C$100,C12),"UNAVAILABLE"),"")</x:f>
        <x:v>90</x:v>
      </x:c>
      <x:c r="G12" s="12" t="n">
        <x:f>IF(COUNTA(A12:D12)&gt;0,IF(J12="OK",ROUND(D12*F12,2),"INCOMPLETE"),"")</x:f>
        <x:v>1440</x:v>
      </x:c>
      <x:c r="H12" s="2" t="str">
        <x:f>IF(COUNTA(A12:D12)&gt;0,IF(AND(E12=1,COUNTIFS('Rates'!$A$6:$A$100,'Summary'!$B$7,'Rates'!$B$6:$B$100,'Summary'!$B$8,'Rates'!$C$6:$C$100,C12,'Rates'!$G$6:$G$100,"OK")=1),"OK","MISSING / INVALID RATE"),"")</x:f>
        <x:v>OK</x:v>
      </x:c>
      <x:c r="I12" s="2"/>
      <x:c r="J12" s="2" t="str">
        <x:f>IF(COUNTA(A12:D12)&gt;0,IF(AND(A12&lt;&gt;"",B12&lt;&gt;"",C12&lt;&gt;"",ISNUMBER(D12),D12&gt;=0,H12="OK",COUNTIFS($A$6:$A$35,A12)=1),"OK","REVIEW"),"")</x:f>
        <x:v>OK</x:v>
      </x:c>
    </x:row>
    <x:row r="13" ht="23" customHeight="1">
      <x:c r="A13" s="6" t="str">
        <x:v>4.2</x:v>
      </x:c>
      <x:c r="B13" s="6" t="str">
        <x:v>Handover</x:v>
      </x:c>
      <x:c r="C13" s="6" t="str">
        <x:v>Project manager</x:v>
      </x:c>
      <x:c r="D13" s="18" t="n">
        <x:v>6</x:v>
      </x:c>
      <x:c r="E13" s="19" t="n">
        <x:f>IF(COUNTA(A13:D13)&gt;0,COUNTIFS('Rates'!$A$6:$A$100,'Summary'!$B$7,'Rates'!$B$6:$B$100,'Summary'!$B$8,'Rates'!$C$6:$C$100,C13),"")</x:f>
        <x:v>1</x:v>
      </x:c>
      <x:c r="F13" s="20" t="n">
        <x:f>IF(COUNTA(A13:D13)&gt;0,IF(H13="OK",SUMIFS('Rates'!$E$6:$E$100,'Rates'!$A$6:$A$100,'Summary'!$B$7,'Rates'!$B$6:$B$100,'Summary'!$B$8,'Rates'!$C$6:$C$100,C13),"UNAVAILABLE"),"")</x:f>
        <x:v>160</x:v>
      </x:c>
      <x:c r="G13" s="12" t="n">
        <x:f>IF(COUNTA(A13:D13)&gt;0,IF(J13="OK",ROUND(D13*F13,2),"INCOMPLETE"),"")</x:f>
        <x:v>960</x:v>
      </x:c>
      <x:c r="H13" s="2" t="str">
        <x:f>IF(COUNTA(A13:D13)&gt;0,IF(AND(E13=1,COUNTIFS('Rates'!$A$6:$A$100,'Summary'!$B$7,'Rates'!$B$6:$B$100,'Summary'!$B$8,'Rates'!$C$6:$C$100,C13,'Rates'!$G$6:$G$100,"OK")=1),"OK","MISSING / INVALID RATE"),"")</x:f>
        <x:v>OK</x:v>
      </x:c>
      <x:c r="I13" s="2"/>
      <x:c r="J13" s="2" t="str">
        <x:f>IF(COUNTA(A13:D13)&gt;0,IF(AND(A13&lt;&gt;"",B13&lt;&gt;"",C13&lt;&gt;"",ISNUMBER(D13),D13&gt;=0,H13="OK",COUNTIFS($A$6:$A$35,A13)=1),"OK","REVIEW"),"")</x:f>
        <x:v>OK</x:v>
      </x:c>
    </x:row>
    <x:row r="14" ht="23" customHeight="1">
      <x:c r="A14" s="6"/>
      <x:c r="B14" s="6"/>
      <x:c r="C14" s="6"/>
      <x:c r="D14" s="18"/>
      <x:c r="E14" s="19" t="str">
        <x:f>IF(COUNTA(A14:D14)&gt;0,COUNTIFS('Rates'!$A$6:$A$100,'Summary'!$B$7,'Rates'!$B$6:$B$100,'Summary'!$B$8,'Rates'!$C$6:$C$100,C14),"")</x:f>
      </x:c>
      <x:c r="F14" s="20" t="str">
        <x:f>IF(COUNTA(A14:D14)&gt;0,IF(H14="OK",SUMIFS('Rates'!$E$6:$E$100,'Rates'!$A$6:$A$100,'Summary'!$B$7,'Rates'!$B$6:$B$100,'Summary'!$B$8,'Rates'!$C$6:$C$100,C14),"UNAVAILABLE"),"")</x:f>
      </x:c>
      <x:c r="G14" s="12" t="str">
        <x:f>IF(COUNTA(A14:D14)&gt;0,IF(J14="OK",ROUND(D14*F14,2),"INCOMPLETE"),"")</x:f>
      </x:c>
      <x:c r="H14" s="2" t="str">
        <x:f>IF(COUNTA(A14:D14)&gt;0,IF(AND(E14=1,COUNTIFS('Rates'!$A$6:$A$100,'Summary'!$B$7,'Rates'!$B$6:$B$100,'Summary'!$B$8,'Rates'!$C$6:$C$100,C14,'Rates'!$G$6:$G$100,"OK")=1),"OK","MISSING / INVALID RATE"),"")</x:f>
      </x:c>
      <x:c r="I14" s="2"/>
      <x:c r="J14" s="2" t="str">
        <x:f>IF(COUNTA(A14:D14)&gt;0,IF(AND(A14&lt;&gt;"",B14&lt;&gt;"",C14&lt;&gt;"",ISNUMBER(D14),D14&gt;=0,H14="OK",COUNTIFS($A$6:$A$35,A14)=1),"OK","REVIEW"),"")</x:f>
      </x:c>
    </x:row>
    <x:row r="15" ht="23" customHeight="1">
      <x:c r="A15" s="6"/>
      <x:c r="B15" s="6"/>
      <x:c r="C15" s="6"/>
      <x:c r="D15" s="18"/>
      <x:c r="E15" s="19" t="str">
        <x:f>IF(COUNTA(A15:D15)&gt;0,COUNTIFS('Rates'!$A$6:$A$100,'Summary'!$B$7,'Rates'!$B$6:$B$100,'Summary'!$B$8,'Rates'!$C$6:$C$100,C15),"")</x:f>
      </x:c>
      <x:c r="F15" s="20" t="str">
        <x:f>IF(COUNTA(A15:D15)&gt;0,IF(H15="OK",SUMIFS('Rates'!$E$6:$E$100,'Rates'!$A$6:$A$100,'Summary'!$B$7,'Rates'!$B$6:$B$100,'Summary'!$B$8,'Rates'!$C$6:$C$100,C15),"UNAVAILABLE"),"")</x:f>
      </x:c>
      <x:c r="G15" s="12" t="str">
        <x:f>IF(COUNTA(A15:D15)&gt;0,IF(J15="OK",ROUND(D15*F15,2),"INCOMPLETE"),"")</x:f>
      </x:c>
      <x:c r="H15" s="2" t="str">
        <x:f>IF(COUNTA(A15:D15)&gt;0,IF(AND(E15=1,COUNTIFS('Rates'!$A$6:$A$100,'Summary'!$B$7,'Rates'!$B$6:$B$100,'Summary'!$B$8,'Rates'!$C$6:$C$100,C15,'Rates'!$G$6:$G$100,"OK")=1),"OK","MISSING / INVALID RATE"),"")</x:f>
      </x:c>
      <x:c r="I15" s="2"/>
      <x:c r="J15" s="2" t="str">
        <x:f>IF(COUNTA(A15:D15)&gt;0,IF(AND(A15&lt;&gt;"",B15&lt;&gt;"",C15&lt;&gt;"",ISNUMBER(D15),D15&gt;=0,H15="OK",COUNTIFS($A$6:$A$35,A15)=1),"OK","REVIEW"),"")</x:f>
      </x:c>
    </x:row>
    <x:row r="16" ht="23" customHeight="1">
      <x:c r="A16" s="6"/>
      <x:c r="B16" s="6"/>
      <x:c r="C16" s="6"/>
      <x:c r="D16" s="18"/>
      <x:c r="E16" s="19" t="str">
        <x:f>IF(COUNTA(A16:D16)&gt;0,COUNTIFS('Rates'!$A$6:$A$100,'Summary'!$B$7,'Rates'!$B$6:$B$100,'Summary'!$B$8,'Rates'!$C$6:$C$100,C16),"")</x:f>
      </x:c>
      <x:c r="F16" s="20" t="str">
        <x:f>IF(COUNTA(A16:D16)&gt;0,IF(H16="OK",SUMIFS('Rates'!$E$6:$E$100,'Rates'!$A$6:$A$100,'Summary'!$B$7,'Rates'!$B$6:$B$100,'Summary'!$B$8,'Rates'!$C$6:$C$100,C16),"UNAVAILABLE"),"")</x:f>
      </x:c>
      <x:c r="G16" s="12" t="str">
        <x:f>IF(COUNTA(A16:D16)&gt;0,IF(J16="OK",ROUND(D16*F16,2),"INCOMPLETE"),"")</x:f>
      </x:c>
      <x:c r="H16" s="2" t="str">
        <x:f>IF(COUNTA(A16:D16)&gt;0,IF(AND(E16=1,COUNTIFS('Rates'!$A$6:$A$100,'Summary'!$B$7,'Rates'!$B$6:$B$100,'Summary'!$B$8,'Rates'!$C$6:$C$100,C16,'Rates'!$G$6:$G$100,"OK")=1),"OK","MISSING / INVALID RATE"),"")</x:f>
      </x:c>
      <x:c r="I16" s="2"/>
      <x:c r="J16" s="2" t="str">
        <x:f>IF(COUNTA(A16:D16)&gt;0,IF(AND(A16&lt;&gt;"",B16&lt;&gt;"",C16&lt;&gt;"",ISNUMBER(D16),D16&gt;=0,H16="OK",COUNTIFS($A$6:$A$35,A16)=1),"OK","REVIEW"),"")</x:f>
      </x:c>
    </x:row>
    <x:row r="17" ht="23" customHeight="1">
      <x:c r="A17" s="6"/>
      <x:c r="B17" s="6"/>
      <x:c r="C17" s="6"/>
      <x:c r="D17" s="18"/>
      <x:c r="E17" s="19" t="str">
        <x:f>IF(COUNTA(A17:D17)&gt;0,COUNTIFS('Rates'!$A$6:$A$100,'Summary'!$B$7,'Rates'!$B$6:$B$100,'Summary'!$B$8,'Rates'!$C$6:$C$100,C17),"")</x:f>
      </x:c>
      <x:c r="F17" s="20" t="str">
        <x:f>IF(COUNTA(A17:D17)&gt;0,IF(H17="OK",SUMIFS('Rates'!$E$6:$E$100,'Rates'!$A$6:$A$100,'Summary'!$B$7,'Rates'!$B$6:$B$100,'Summary'!$B$8,'Rates'!$C$6:$C$100,C17),"UNAVAILABLE"),"")</x:f>
      </x:c>
      <x:c r="G17" s="12" t="str">
        <x:f>IF(COUNTA(A17:D17)&gt;0,IF(J17="OK",ROUND(D17*F17,2),"INCOMPLETE"),"")</x:f>
      </x:c>
      <x:c r="H17" s="2" t="str">
        <x:f>IF(COUNTA(A17:D17)&gt;0,IF(AND(E17=1,COUNTIFS('Rates'!$A$6:$A$100,'Summary'!$B$7,'Rates'!$B$6:$B$100,'Summary'!$B$8,'Rates'!$C$6:$C$100,C17,'Rates'!$G$6:$G$100,"OK")=1),"OK","MISSING / INVALID RATE"),"")</x:f>
      </x:c>
      <x:c r="I17" s="2"/>
      <x:c r="J17" s="2" t="str">
        <x:f>IF(COUNTA(A17:D17)&gt;0,IF(AND(A17&lt;&gt;"",B17&lt;&gt;"",C17&lt;&gt;"",ISNUMBER(D17),D17&gt;=0,H17="OK",COUNTIFS($A$6:$A$35,A17)=1),"OK","REVIEW"),"")</x:f>
      </x:c>
    </x:row>
    <x:row r="18" ht="23" customHeight="1">
      <x:c r="A18" s="6"/>
      <x:c r="B18" s="6"/>
      <x:c r="C18" s="6"/>
      <x:c r="D18" s="18"/>
      <x:c r="E18" s="19" t="str">
        <x:f>IF(COUNTA(A18:D18)&gt;0,COUNTIFS('Rates'!$A$6:$A$100,'Summary'!$B$7,'Rates'!$B$6:$B$100,'Summary'!$B$8,'Rates'!$C$6:$C$100,C18),"")</x:f>
      </x:c>
      <x:c r="F18" s="20" t="str">
        <x:f>IF(COUNTA(A18:D18)&gt;0,IF(H18="OK",SUMIFS('Rates'!$E$6:$E$100,'Rates'!$A$6:$A$100,'Summary'!$B$7,'Rates'!$B$6:$B$100,'Summary'!$B$8,'Rates'!$C$6:$C$100,C18),"UNAVAILABLE"),"")</x:f>
      </x:c>
      <x:c r="G18" s="12" t="str">
        <x:f>IF(COUNTA(A18:D18)&gt;0,IF(J18="OK",ROUND(D18*F18,2),"INCOMPLETE"),"")</x:f>
      </x:c>
      <x:c r="H18" s="2" t="str">
        <x:f>IF(COUNTA(A18:D18)&gt;0,IF(AND(E18=1,COUNTIFS('Rates'!$A$6:$A$100,'Summary'!$B$7,'Rates'!$B$6:$B$100,'Summary'!$B$8,'Rates'!$C$6:$C$100,C18,'Rates'!$G$6:$G$100,"OK")=1),"OK","MISSING / INVALID RATE"),"")</x:f>
      </x:c>
      <x:c r="I18" s="2"/>
      <x:c r="J18" s="2" t="str">
        <x:f>IF(COUNTA(A18:D18)&gt;0,IF(AND(A18&lt;&gt;"",B18&lt;&gt;"",C18&lt;&gt;"",ISNUMBER(D18),D18&gt;=0,H18="OK",COUNTIFS($A$6:$A$35,A18)=1),"OK","REVIEW"),"")</x:f>
      </x:c>
    </x:row>
    <x:row r="19" ht="23" customHeight="1">
      <x:c r="A19" s="6"/>
      <x:c r="B19" s="6"/>
      <x:c r="C19" s="6"/>
      <x:c r="D19" s="18"/>
      <x:c r="E19" s="19" t="str">
        <x:f>IF(COUNTA(A19:D19)&gt;0,COUNTIFS('Rates'!$A$6:$A$100,'Summary'!$B$7,'Rates'!$B$6:$B$100,'Summary'!$B$8,'Rates'!$C$6:$C$100,C19),"")</x:f>
      </x:c>
      <x:c r="F19" s="20" t="str">
        <x:f>IF(COUNTA(A19:D19)&gt;0,IF(H19="OK",SUMIFS('Rates'!$E$6:$E$100,'Rates'!$A$6:$A$100,'Summary'!$B$7,'Rates'!$B$6:$B$100,'Summary'!$B$8,'Rates'!$C$6:$C$100,C19),"UNAVAILABLE"),"")</x:f>
      </x:c>
      <x:c r="G19" s="12" t="str">
        <x:f>IF(COUNTA(A19:D19)&gt;0,IF(J19="OK",ROUND(D19*F19,2),"INCOMPLETE"),"")</x:f>
      </x:c>
      <x:c r="H19" s="2" t="str">
        <x:f>IF(COUNTA(A19:D19)&gt;0,IF(AND(E19=1,COUNTIFS('Rates'!$A$6:$A$100,'Summary'!$B$7,'Rates'!$B$6:$B$100,'Summary'!$B$8,'Rates'!$C$6:$C$100,C19,'Rates'!$G$6:$G$100,"OK")=1),"OK","MISSING / INVALID RATE"),"")</x:f>
      </x:c>
      <x:c r="I19" s="2"/>
      <x:c r="J19" s="2" t="str">
        <x:f>IF(COUNTA(A19:D19)&gt;0,IF(AND(A19&lt;&gt;"",B19&lt;&gt;"",C19&lt;&gt;"",ISNUMBER(D19),D19&gt;=0,H19="OK",COUNTIFS($A$6:$A$35,A19)=1),"OK","REVIEW"),"")</x:f>
      </x:c>
    </x:row>
    <x:row r="20" ht="23" customHeight="1">
      <x:c r="A20" s="6"/>
      <x:c r="B20" s="6"/>
      <x:c r="C20" s="6"/>
      <x:c r="D20" s="18"/>
      <x:c r="E20" s="19" t="str">
        <x:f>IF(COUNTA(A20:D20)&gt;0,COUNTIFS('Rates'!$A$6:$A$100,'Summary'!$B$7,'Rates'!$B$6:$B$100,'Summary'!$B$8,'Rates'!$C$6:$C$100,C20),"")</x:f>
      </x:c>
      <x:c r="F20" s="20" t="str">
        <x:f>IF(COUNTA(A20:D20)&gt;0,IF(H20="OK",SUMIFS('Rates'!$E$6:$E$100,'Rates'!$A$6:$A$100,'Summary'!$B$7,'Rates'!$B$6:$B$100,'Summary'!$B$8,'Rates'!$C$6:$C$100,C20),"UNAVAILABLE"),"")</x:f>
      </x:c>
      <x:c r="G20" s="12" t="str">
        <x:f>IF(COUNTA(A20:D20)&gt;0,IF(J20="OK",ROUND(D20*F20,2),"INCOMPLETE"),"")</x:f>
      </x:c>
      <x:c r="H20" s="2" t="str">
        <x:f>IF(COUNTA(A20:D20)&gt;0,IF(AND(E20=1,COUNTIFS('Rates'!$A$6:$A$100,'Summary'!$B$7,'Rates'!$B$6:$B$100,'Summary'!$B$8,'Rates'!$C$6:$C$100,C20,'Rates'!$G$6:$G$100,"OK")=1),"OK","MISSING / INVALID RATE"),"")</x:f>
      </x:c>
      <x:c r="I20" s="2"/>
      <x:c r="J20" s="2" t="str">
        <x:f>IF(COUNTA(A20:D20)&gt;0,IF(AND(A20&lt;&gt;"",B20&lt;&gt;"",C20&lt;&gt;"",ISNUMBER(D20),D20&gt;=0,H20="OK",COUNTIFS($A$6:$A$35,A20)=1),"OK","REVIEW"),"")</x:f>
      </x:c>
    </x:row>
    <x:row r="21" ht="23" customHeight="1">
      <x:c r="A21" s="6"/>
      <x:c r="B21" s="6"/>
      <x:c r="C21" s="6"/>
      <x:c r="D21" s="18"/>
      <x:c r="E21" s="19" t="str">
        <x:f>IF(COUNTA(A21:D21)&gt;0,COUNTIFS('Rates'!$A$6:$A$100,'Summary'!$B$7,'Rates'!$B$6:$B$100,'Summary'!$B$8,'Rates'!$C$6:$C$100,C21),"")</x:f>
      </x:c>
      <x:c r="F21" s="20" t="str">
        <x:f>IF(COUNTA(A21:D21)&gt;0,IF(H21="OK",SUMIFS('Rates'!$E$6:$E$100,'Rates'!$A$6:$A$100,'Summary'!$B$7,'Rates'!$B$6:$B$100,'Summary'!$B$8,'Rates'!$C$6:$C$100,C21),"UNAVAILABLE"),"")</x:f>
      </x:c>
      <x:c r="G21" s="12" t="str">
        <x:f>IF(COUNTA(A21:D21)&gt;0,IF(J21="OK",ROUND(D21*F21,2),"INCOMPLETE"),"")</x:f>
      </x:c>
      <x:c r="H21" s="2" t="str">
        <x:f>IF(COUNTA(A21:D21)&gt;0,IF(AND(E21=1,COUNTIFS('Rates'!$A$6:$A$100,'Summary'!$B$7,'Rates'!$B$6:$B$100,'Summary'!$B$8,'Rates'!$C$6:$C$100,C21,'Rates'!$G$6:$G$100,"OK")=1),"OK","MISSING / INVALID RATE"),"")</x:f>
      </x:c>
      <x:c r="I21" s="2"/>
      <x:c r="J21" s="2" t="str">
        <x:f>IF(COUNTA(A21:D21)&gt;0,IF(AND(A21&lt;&gt;"",B21&lt;&gt;"",C21&lt;&gt;"",ISNUMBER(D21),D21&gt;=0,H21="OK",COUNTIFS($A$6:$A$35,A21)=1),"OK","REVIEW"),"")</x:f>
      </x:c>
    </x:row>
    <x:row r="22" ht="23" customHeight="1">
      <x:c r="A22" s="6"/>
      <x:c r="B22" s="6"/>
      <x:c r="C22" s="6"/>
      <x:c r="D22" s="18"/>
      <x:c r="E22" s="19" t="str">
        <x:f>IF(COUNTA(A22:D22)&gt;0,COUNTIFS('Rates'!$A$6:$A$100,'Summary'!$B$7,'Rates'!$B$6:$B$100,'Summary'!$B$8,'Rates'!$C$6:$C$100,C22),"")</x:f>
      </x:c>
      <x:c r="F22" s="20" t="str">
        <x:f>IF(COUNTA(A22:D22)&gt;0,IF(H22="OK",SUMIFS('Rates'!$E$6:$E$100,'Rates'!$A$6:$A$100,'Summary'!$B$7,'Rates'!$B$6:$B$100,'Summary'!$B$8,'Rates'!$C$6:$C$100,C22),"UNAVAILABLE"),"")</x:f>
      </x:c>
      <x:c r="G22" s="12" t="str">
        <x:f>IF(COUNTA(A22:D22)&gt;0,IF(J22="OK",ROUND(D22*F22,2),"INCOMPLETE"),"")</x:f>
      </x:c>
      <x:c r="H22" s="2" t="str">
        <x:f>IF(COUNTA(A22:D22)&gt;0,IF(AND(E22=1,COUNTIFS('Rates'!$A$6:$A$100,'Summary'!$B$7,'Rates'!$B$6:$B$100,'Summary'!$B$8,'Rates'!$C$6:$C$100,C22,'Rates'!$G$6:$G$100,"OK")=1),"OK","MISSING / INVALID RATE"),"")</x:f>
      </x:c>
      <x:c r="I22" s="2"/>
      <x:c r="J22" s="2" t="str">
        <x:f>IF(COUNTA(A22:D22)&gt;0,IF(AND(A22&lt;&gt;"",B22&lt;&gt;"",C22&lt;&gt;"",ISNUMBER(D22),D22&gt;=0,H22="OK",COUNTIFS($A$6:$A$35,A22)=1),"OK","REVIEW"),"")</x:f>
      </x:c>
    </x:row>
    <x:row r="23" ht="23" customHeight="1">
      <x:c r="A23" s="6"/>
      <x:c r="B23" s="6"/>
      <x:c r="C23" s="6"/>
      <x:c r="D23" s="18"/>
      <x:c r="E23" s="19" t="str">
        <x:f>IF(COUNTA(A23:D23)&gt;0,COUNTIFS('Rates'!$A$6:$A$100,'Summary'!$B$7,'Rates'!$B$6:$B$100,'Summary'!$B$8,'Rates'!$C$6:$C$100,C23),"")</x:f>
      </x:c>
      <x:c r="F23" s="20" t="str">
        <x:f>IF(COUNTA(A23:D23)&gt;0,IF(H23="OK",SUMIFS('Rates'!$E$6:$E$100,'Rates'!$A$6:$A$100,'Summary'!$B$7,'Rates'!$B$6:$B$100,'Summary'!$B$8,'Rates'!$C$6:$C$100,C23),"UNAVAILABLE"),"")</x:f>
      </x:c>
      <x:c r="G23" s="12" t="str">
        <x:f>IF(COUNTA(A23:D23)&gt;0,IF(J23="OK",ROUND(D23*F23,2),"INCOMPLETE"),"")</x:f>
      </x:c>
      <x:c r="H23" s="2" t="str">
        <x:f>IF(COUNTA(A23:D23)&gt;0,IF(AND(E23=1,COUNTIFS('Rates'!$A$6:$A$100,'Summary'!$B$7,'Rates'!$B$6:$B$100,'Summary'!$B$8,'Rates'!$C$6:$C$100,C23,'Rates'!$G$6:$G$100,"OK")=1),"OK","MISSING / INVALID RATE"),"")</x:f>
      </x:c>
      <x:c r="I23" s="2"/>
      <x:c r="J23" s="2" t="str">
        <x:f>IF(COUNTA(A23:D23)&gt;0,IF(AND(A23&lt;&gt;"",B23&lt;&gt;"",C23&lt;&gt;"",ISNUMBER(D23),D23&gt;=0,H23="OK",COUNTIFS($A$6:$A$35,A23)=1),"OK","REVIEW"),"")</x:f>
      </x:c>
    </x:row>
    <x:row r="24" ht="23" customHeight="1">
      <x:c r="A24" s="6"/>
      <x:c r="B24" s="6"/>
      <x:c r="C24" s="6"/>
      <x:c r="D24" s="18"/>
      <x:c r="E24" s="19" t="str">
        <x:f>IF(COUNTA(A24:D24)&gt;0,COUNTIFS('Rates'!$A$6:$A$100,'Summary'!$B$7,'Rates'!$B$6:$B$100,'Summary'!$B$8,'Rates'!$C$6:$C$100,C24),"")</x:f>
      </x:c>
      <x:c r="F24" s="20" t="str">
        <x:f>IF(COUNTA(A24:D24)&gt;0,IF(H24="OK",SUMIFS('Rates'!$E$6:$E$100,'Rates'!$A$6:$A$100,'Summary'!$B$7,'Rates'!$B$6:$B$100,'Summary'!$B$8,'Rates'!$C$6:$C$100,C24),"UNAVAILABLE"),"")</x:f>
      </x:c>
      <x:c r="G24" s="12" t="str">
        <x:f>IF(COUNTA(A24:D24)&gt;0,IF(J24="OK",ROUND(D24*F24,2),"INCOMPLETE"),"")</x:f>
      </x:c>
      <x:c r="H24" s="2" t="str">
        <x:f>IF(COUNTA(A24:D24)&gt;0,IF(AND(E24=1,COUNTIFS('Rates'!$A$6:$A$100,'Summary'!$B$7,'Rates'!$B$6:$B$100,'Summary'!$B$8,'Rates'!$C$6:$C$100,C24,'Rates'!$G$6:$G$100,"OK")=1),"OK","MISSING / INVALID RATE"),"")</x:f>
      </x:c>
      <x:c r="I24" s="2"/>
      <x:c r="J24" s="2" t="str">
        <x:f>IF(COUNTA(A24:D24)&gt;0,IF(AND(A24&lt;&gt;"",B24&lt;&gt;"",C24&lt;&gt;"",ISNUMBER(D24),D24&gt;=0,H24="OK",COUNTIFS($A$6:$A$35,A24)=1),"OK","REVIEW"),"")</x:f>
      </x:c>
    </x:row>
    <x:row r="25" ht="23" customHeight="1">
      <x:c r="A25" s="6"/>
      <x:c r="B25" s="6"/>
      <x:c r="C25" s="6"/>
      <x:c r="D25" s="18"/>
      <x:c r="E25" s="19" t="str">
        <x:f>IF(COUNTA(A25:D25)&gt;0,COUNTIFS('Rates'!$A$6:$A$100,'Summary'!$B$7,'Rates'!$B$6:$B$100,'Summary'!$B$8,'Rates'!$C$6:$C$100,C25),"")</x:f>
      </x:c>
      <x:c r="F25" s="20" t="str">
        <x:f>IF(COUNTA(A25:D25)&gt;0,IF(H25="OK",SUMIFS('Rates'!$E$6:$E$100,'Rates'!$A$6:$A$100,'Summary'!$B$7,'Rates'!$B$6:$B$100,'Summary'!$B$8,'Rates'!$C$6:$C$100,C25),"UNAVAILABLE"),"")</x:f>
      </x:c>
      <x:c r="G25" s="12" t="str">
        <x:f>IF(COUNTA(A25:D25)&gt;0,IF(J25="OK",ROUND(D25*F25,2),"INCOMPLETE"),"")</x:f>
      </x:c>
      <x:c r="H25" s="2" t="str">
        <x:f>IF(COUNTA(A25:D25)&gt;0,IF(AND(E25=1,COUNTIFS('Rates'!$A$6:$A$100,'Summary'!$B$7,'Rates'!$B$6:$B$100,'Summary'!$B$8,'Rates'!$C$6:$C$100,C25,'Rates'!$G$6:$G$100,"OK")=1),"OK","MISSING / INVALID RATE"),"")</x:f>
      </x:c>
      <x:c r="I25" s="2"/>
      <x:c r="J25" s="2" t="str">
        <x:f>IF(COUNTA(A25:D25)&gt;0,IF(AND(A25&lt;&gt;"",B25&lt;&gt;"",C25&lt;&gt;"",ISNUMBER(D25),D25&gt;=0,H25="OK",COUNTIFS($A$6:$A$35,A25)=1),"OK","REVIEW"),"")</x:f>
      </x:c>
    </x:row>
    <x:row r="26" ht="23" customHeight="1">
      <x:c r="A26" s="6"/>
      <x:c r="B26" s="6"/>
      <x:c r="C26" s="6"/>
      <x:c r="D26" s="18"/>
      <x:c r="E26" s="19" t="str">
        <x:f>IF(COUNTA(A26:D26)&gt;0,COUNTIFS('Rates'!$A$6:$A$100,'Summary'!$B$7,'Rates'!$B$6:$B$100,'Summary'!$B$8,'Rates'!$C$6:$C$100,C26),"")</x:f>
      </x:c>
      <x:c r="F26" s="20" t="str">
        <x:f>IF(COUNTA(A26:D26)&gt;0,IF(H26="OK",SUMIFS('Rates'!$E$6:$E$100,'Rates'!$A$6:$A$100,'Summary'!$B$7,'Rates'!$B$6:$B$100,'Summary'!$B$8,'Rates'!$C$6:$C$100,C26),"UNAVAILABLE"),"")</x:f>
      </x:c>
      <x:c r="G26" s="12" t="str">
        <x:f>IF(COUNTA(A26:D26)&gt;0,IF(J26="OK",ROUND(D26*F26,2),"INCOMPLETE"),"")</x:f>
      </x:c>
      <x:c r="H26" s="2" t="str">
        <x:f>IF(COUNTA(A26:D26)&gt;0,IF(AND(E26=1,COUNTIFS('Rates'!$A$6:$A$100,'Summary'!$B$7,'Rates'!$B$6:$B$100,'Summary'!$B$8,'Rates'!$C$6:$C$100,C26,'Rates'!$G$6:$G$100,"OK")=1),"OK","MISSING / INVALID RATE"),"")</x:f>
      </x:c>
      <x:c r="I26" s="2"/>
      <x:c r="J26" s="2" t="str">
        <x:f>IF(COUNTA(A26:D26)&gt;0,IF(AND(A26&lt;&gt;"",B26&lt;&gt;"",C26&lt;&gt;"",ISNUMBER(D26),D26&gt;=0,H26="OK",COUNTIFS($A$6:$A$35,A26)=1),"OK","REVIEW"),"")</x:f>
      </x:c>
    </x:row>
    <x:row r="27" ht="23" customHeight="1">
      <x:c r="A27" s="6"/>
      <x:c r="B27" s="6"/>
      <x:c r="C27" s="6"/>
      <x:c r="D27" s="18"/>
      <x:c r="E27" s="19" t="str">
        <x:f>IF(COUNTA(A27:D27)&gt;0,COUNTIFS('Rates'!$A$6:$A$100,'Summary'!$B$7,'Rates'!$B$6:$B$100,'Summary'!$B$8,'Rates'!$C$6:$C$100,C27),"")</x:f>
      </x:c>
      <x:c r="F27" s="20" t="str">
        <x:f>IF(COUNTA(A27:D27)&gt;0,IF(H27="OK",SUMIFS('Rates'!$E$6:$E$100,'Rates'!$A$6:$A$100,'Summary'!$B$7,'Rates'!$B$6:$B$100,'Summary'!$B$8,'Rates'!$C$6:$C$100,C27),"UNAVAILABLE"),"")</x:f>
      </x:c>
      <x:c r="G27" s="12" t="str">
        <x:f>IF(COUNTA(A27:D27)&gt;0,IF(J27="OK",ROUND(D27*F27,2),"INCOMPLETE"),"")</x:f>
      </x:c>
      <x:c r="H27" s="2" t="str">
        <x:f>IF(COUNTA(A27:D27)&gt;0,IF(AND(E27=1,COUNTIFS('Rates'!$A$6:$A$100,'Summary'!$B$7,'Rates'!$B$6:$B$100,'Summary'!$B$8,'Rates'!$C$6:$C$100,C27,'Rates'!$G$6:$G$100,"OK")=1),"OK","MISSING / INVALID RATE"),"")</x:f>
      </x:c>
      <x:c r="I27" s="2"/>
      <x:c r="J27" s="2" t="str">
        <x:f>IF(COUNTA(A27:D27)&gt;0,IF(AND(A27&lt;&gt;"",B27&lt;&gt;"",C27&lt;&gt;"",ISNUMBER(D27),D27&gt;=0,H27="OK",COUNTIFS($A$6:$A$35,A27)=1),"OK","REVIEW"),"")</x:f>
      </x:c>
    </x:row>
    <x:row r="28" ht="23" customHeight="1">
      <x:c r="A28" s="6"/>
      <x:c r="B28" s="6"/>
      <x:c r="C28" s="6"/>
      <x:c r="D28" s="18"/>
      <x:c r="E28" s="19" t="str">
        <x:f>IF(COUNTA(A28:D28)&gt;0,COUNTIFS('Rates'!$A$6:$A$100,'Summary'!$B$7,'Rates'!$B$6:$B$100,'Summary'!$B$8,'Rates'!$C$6:$C$100,C28),"")</x:f>
      </x:c>
      <x:c r="F28" s="20" t="str">
        <x:f>IF(COUNTA(A28:D28)&gt;0,IF(H28="OK",SUMIFS('Rates'!$E$6:$E$100,'Rates'!$A$6:$A$100,'Summary'!$B$7,'Rates'!$B$6:$B$100,'Summary'!$B$8,'Rates'!$C$6:$C$100,C28),"UNAVAILABLE"),"")</x:f>
      </x:c>
      <x:c r="G28" s="12" t="str">
        <x:f>IF(COUNTA(A28:D28)&gt;0,IF(J28="OK",ROUND(D28*F28,2),"INCOMPLETE"),"")</x:f>
      </x:c>
      <x:c r="H28" s="2" t="str">
        <x:f>IF(COUNTA(A28:D28)&gt;0,IF(AND(E28=1,COUNTIFS('Rates'!$A$6:$A$100,'Summary'!$B$7,'Rates'!$B$6:$B$100,'Summary'!$B$8,'Rates'!$C$6:$C$100,C28,'Rates'!$G$6:$G$100,"OK")=1),"OK","MISSING / INVALID RATE"),"")</x:f>
      </x:c>
      <x:c r="I28" s="2"/>
      <x:c r="J28" s="2" t="str">
        <x:f>IF(COUNTA(A28:D28)&gt;0,IF(AND(A28&lt;&gt;"",B28&lt;&gt;"",C28&lt;&gt;"",ISNUMBER(D28),D28&gt;=0,H28="OK",COUNTIFS($A$6:$A$35,A28)=1),"OK","REVIEW"),"")</x:f>
      </x:c>
    </x:row>
    <x:row r="29" ht="23" customHeight="1">
      <x:c r="A29" s="6"/>
      <x:c r="B29" s="6"/>
      <x:c r="C29" s="6"/>
      <x:c r="D29" s="18"/>
      <x:c r="E29" s="19" t="str">
        <x:f>IF(COUNTA(A29:D29)&gt;0,COUNTIFS('Rates'!$A$6:$A$100,'Summary'!$B$7,'Rates'!$B$6:$B$100,'Summary'!$B$8,'Rates'!$C$6:$C$100,C29),"")</x:f>
      </x:c>
      <x:c r="F29" s="20" t="str">
        <x:f>IF(COUNTA(A29:D29)&gt;0,IF(H29="OK",SUMIFS('Rates'!$E$6:$E$100,'Rates'!$A$6:$A$100,'Summary'!$B$7,'Rates'!$B$6:$B$100,'Summary'!$B$8,'Rates'!$C$6:$C$100,C29),"UNAVAILABLE"),"")</x:f>
      </x:c>
      <x:c r="G29" s="12" t="str">
        <x:f>IF(COUNTA(A29:D29)&gt;0,IF(J29="OK",ROUND(D29*F29,2),"INCOMPLETE"),"")</x:f>
      </x:c>
      <x:c r="H29" s="2" t="str">
        <x:f>IF(COUNTA(A29:D29)&gt;0,IF(AND(E29=1,COUNTIFS('Rates'!$A$6:$A$100,'Summary'!$B$7,'Rates'!$B$6:$B$100,'Summary'!$B$8,'Rates'!$C$6:$C$100,C29,'Rates'!$G$6:$G$100,"OK")=1),"OK","MISSING / INVALID RATE"),"")</x:f>
      </x:c>
      <x:c r="I29" s="2"/>
      <x:c r="J29" s="2" t="str">
        <x:f>IF(COUNTA(A29:D29)&gt;0,IF(AND(A29&lt;&gt;"",B29&lt;&gt;"",C29&lt;&gt;"",ISNUMBER(D29),D29&gt;=0,H29="OK",COUNTIFS($A$6:$A$35,A29)=1),"OK","REVIEW"),"")</x:f>
      </x:c>
    </x:row>
    <x:row r="30" ht="23" customHeight="1">
      <x:c r="A30" s="6"/>
      <x:c r="B30" s="6"/>
      <x:c r="C30" s="6"/>
      <x:c r="D30" s="18"/>
      <x:c r="E30" s="19" t="str">
        <x:f>IF(COUNTA(A30:D30)&gt;0,COUNTIFS('Rates'!$A$6:$A$100,'Summary'!$B$7,'Rates'!$B$6:$B$100,'Summary'!$B$8,'Rates'!$C$6:$C$100,C30),"")</x:f>
      </x:c>
      <x:c r="F30" s="20" t="str">
        <x:f>IF(COUNTA(A30:D30)&gt;0,IF(H30="OK",SUMIFS('Rates'!$E$6:$E$100,'Rates'!$A$6:$A$100,'Summary'!$B$7,'Rates'!$B$6:$B$100,'Summary'!$B$8,'Rates'!$C$6:$C$100,C30),"UNAVAILABLE"),"")</x:f>
      </x:c>
      <x:c r="G30" s="12" t="str">
        <x:f>IF(COUNTA(A30:D30)&gt;0,IF(J30="OK",ROUND(D30*F30,2),"INCOMPLETE"),"")</x:f>
      </x:c>
      <x:c r="H30" s="2" t="str">
        <x:f>IF(COUNTA(A30:D30)&gt;0,IF(AND(E30=1,COUNTIFS('Rates'!$A$6:$A$100,'Summary'!$B$7,'Rates'!$B$6:$B$100,'Summary'!$B$8,'Rates'!$C$6:$C$100,C30,'Rates'!$G$6:$G$100,"OK")=1),"OK","MISSING / INVALID RATE"),"")</x:f>
      </x:c>
      <x:c r="I30" s="2"/>
      <x:c r="J30" s="2" t="str">
        <x:f>IF(COUNTA(A30:D30)&gt;0,IF(AND(A30&lt;&gt;"",B30&lt;&gt;"",C30&lt;&gt;"",ISNUMBER(D30),D30&gt;=0,H30="OK",COUNTIFS($A$6:$A$35,A30)=1),"OK","REVIEW"),"")</x:f>
      </x:c>
    </x:row>
    <x:row r="31" ht="23" customHeight="1">
      <x:c r="A31" s="6"/>
      <x:c r="B31" s="6"/>
      <x:c r="C31" s="6"/>
      <x:c r="D31" s="18"/>
      <x:c r="E31" s="19" t="str">
        <x:f>IF(COUNTA(A31:D31)&gt;0,COUNTIFS('Rates'!$A$6:$A$100,'Summary'!$B$7,'Rates'!$B$6:$B$100,'Summary'!$B$8,'Rates'!$C$6:$C$100,C31),"")</x:f>
      </x:c>
      <x:c r="F31" s="20" t="str">
        <x:f>IF(COUNTA(A31:D31)&gt;0,IF(H31="OK",SUMIFS('Rates'!$E$6:$E$100,'Rates'!$A$6:$A$100,'Summary'!$B$7,'Rates'!$B$6:$B$100,'Summary'!$B$8,'Rates'!$C$6:$C$100,C31),"UNAVAILABLE"),"")</x:f>
      </x:c>
      <x:c r="G31" s="12" t="str">
        <x:f>IF(COUNTA(A31:D31)&gt;0,IF(J31="OK",ROUND(D31*F31,2),"INCOMPLETE"),"")</x:f>
      </x:c>
      <x:c r="H31" s="2" t="str">
        <x:f>IF(COUNTA(A31:D31)&gt;0,IF(AND(E31=1,COUNTIFS('Rates'!$A$6:$A$100,'Summary'!$B$7,'Rates'!$B$6:$B$100,'Summary'!$B$8,'Rates'!$C$6:$C$100,C31,'Rates'!$G$6:$G$100,"OK")=1),"OK","MISSING / INVALID RATE"),"")</x:f>
      </x:c>
      <x:c r="I31" s="2"/>
      <x:c r="J31" s="2" t="str">
        <x:f>IF(COUNTA(A31:D31)&gt;0,IF(AND(A31&lt;&gt;"",B31&lt;&gt;"",C31&lt;&gt;"",ISNUMBER(D31),D31&gt;=0,H31="OK",COUNTIFS($A$6:$A$35,A31)=1),"OK","REVIEW"),"")</x:f>
      </x:c>
    </x:row>
    <x:row r="32" ht="23" customHeight="1">
      <x:c r="A32" s="6"/>
      <x:c r="B32" s="6"/>
      <x:c r="C32" s="6"/>
      <x:c r="D32" s="18"/>
      <x:c r="E32" s="19" t="str">
        <x:f>IF(COUNTA(A32:D32)&gt;0,COUNTIFS('Rates'!$A$6:$A$100,'Summary'!$B$7,'Rates'!$B$6:$B$100,'Summary'!$B$8,'Rates'!$C$6:$C$100,C32),"")</x:f>
      </x:c>
      <x:c r="F32" s="20" t="str">
        <x:f>IF(COUNTA(A32:D32)&gt;0,IF(H32="OK",SUMIFS('Rates'!$E$6:$E$100,'Rates'!$A$6:$A$100,'Summary'!$B$7,'Rates'!$B$6:$B$100,'Summary'!$B$8,'Rates'!$C$6:$C$100,C32),"UNAVAILABLE"),"")</x:f>
      </x:c>
      <x:c r="G32" s="12" t="str">
        <x:f>IF(COUNTA(A32:D32)&gt;0,IF(J32="OK",ROUND(D32*F32,2),"INCOMPLETE"),"")</x:f>
      </x:c>
      <x:c r="H32" s="2" t="str">
        <x:f>IF(COUNTA(A32:D32)&gt;0,IF(AND(E32=1,COUNTIFS('Rates'!$A$6:$A$100,'Summary'!$B$7,'Rates'!$B$6:$B$100,'Summary'!$B$8,'Rates'!$C$6:$C$100,C32,'Rates'!$G$6:$G$100,"OK")=1),"OK","MISSING / INVALID RATE"),"")</x:f>
      </x:c>
      <x:c r="I32" s="2"/>
      <x:c r="J32" s="2" t="str">
        <x:f>IF(COUNTA(A32:D32)&gt;0,IF(AND(A32&lt;&gt;"",B32&lt;&gt;"",C32&lt;&gt;"",ISNUMBER(D32),D32&gt;=0,H32="OK",COUNTIFS($A$6:$A$35,A32)=1),"OK","REVIEW"),"")</x:f>
      </x:c>
    </x:row>
    <x:row r="33" ht="23" customHeight="1">
      <x:c r="A33" s="6"/>
      <x:c r="B33" s="6"/>
      <x:c r="C33" s="6"/>
      <x:c r="D33" s="18"/>
      <x:c r="E33" s="19" t="str">
        <x:f>IF(COUNTA(A33:D33)&gt;0,COUNTIFS('Rates'!$A$6:$A$100,'Summary'!$B$7,'Rates'!$B$6:$B$100,'Summary'!$B$8,'Rates'!$C$6:$C$100,C33),"")</x:f>
      </x:c>
      <x:c r="F33" s="20" t="str">
        <x:f>IF(COUNTA(A33:D33)&gt;0,IF(H33="OK",SUMIFS('Rates'!$E$6:$E$100,'Rates'!$A$6:$A$100,'Summary'!$B$7,'Rates'!$B$6:$B$100,'Summary'!$B$8,'Rates'!$C$6:$C$100,C33),"UNAVAILABLE"),"")</x:f>
      </x:c>
      <x:c r="G33" s="12" t="str">
        <x:f>IF(COUNTA(A33:D33)&gt;0,IF(J33="OK",ROUND(D33*F33,2),"INCOMPLETE"),"")</x:f>
      </x:c>
      <x:c r="H33" s="2" t="str">
        <x:f>IF(COUNTA(A33:D33)&gt;0,IF(AND(E33=1,COUNTIFS('Rates'!$A$6:$A$100,'Summary'!$B$7,'Rates'!$B$6:$B$100,'Summary'!$B$8,'Rates'!$C$6:$C$100,C33,'Rates'!$G$6:$G$100,"OK")=1),"OK","MISSING / INVALID RATE"),"")</x:f>
      </x:c>
      <x:c r="I33" s="2"/>
      <x:c r="J33" s="2" t="str">
        <x:f>IF(COUNTA(A33:D33)&gt;0,IF(AND(A33&lt;&gt;"",B33&lt;&gt;"",C33&lt;&gt;"",ISNUMBER(D33),D33&gt;=0,H33="OK",COUNTIFS($A$6:$A$35,A33)=1),"OK","REVIEW"),"")</x:f>
      </x:c>
    </x:row>
    <x:row r="34" ht="23" customHeight="1">
      <x:c r="A34" s="6"/>
      <x:c r="B34" s="6"/>
      <x:c r="C34" s="6"/>
      <x:c r="D34" s="18"/>
      <x:c r="E34" s="19" t="str">
        <x:f>IF(COUNTA(A34:D34)&gt;0,COUNTIFS('Rates'!$A$6:$A$100,'Summary'!$B$7,'Rates'!$B$6:$B$100,'Summary'!$B$8,'Rates'!$C$6:$C$100,C34),"")</x:f>
      </x:c>
      <x:c r="F34" s="20" t="str">
        <x:f>IF(COUNTA(A34:D34)&gt;0,IF(H34="OK",SUMIFS('Rates'!$E$6:$E$100,'Rates'!$A$6:$A$100,'Summary'!$B$7,'Rates'!$B$6:$B$100,'Summary'!$B$8,'Rates'!$C$6:$C$100,C34),"UNAVAILABLE"),"")</x:f>
      </x:c>
      <x:c r="G34" s="12" t="str">
        <x:f>IF(COUNTA(A34:D34)&gt;0,IF(J34="OK",ROUND(D34*F34,2),"INCOMPLETE"),"")</x:f>
      </x:c>
      <x:c r="H34" s="2" t="str">
        <x:f>IF(COUNTA(A34:D34)&gt;0,IF(AND(E34=1,COUNTIFS('Rates'!$A$6:$A$100,'Summary'!$B$7,'Rates'!$B$6:$B$100,'Summary'!$B$8,'Rates'!$C$6:$C$100,C34,'Rates'!$G$6:$G$100,"OK")=1),"OK","MISSING / INVALID RATE"),"")</x:f>
      </x:c>
      <x:c r="I34" s="2"/>
      <x:c r="J34" s="2" t="str">
        <x:f>IF(COUNTA(A34:D34)&gt;0,IF(AND(A34&lt;&gt;"",B34&lt;&gt;"",C34&lt;&gt;"",ISNUMBER(D34),D34&gt;=0,H34="OK",COUNTIFS($A$6:$A$35,A34)=1),"OK","REVIEW"),"")</x:f>
      </x:c>
    </x:row>
    <x:row r="35" ht="23" customHeight="1">
      <x:c r="A35" s="6"/>
      <x:c r="B35" s="6"/>
      <x:c r="C35" s="6"/>
      <x:c r="D35" s="18"/>
      <x:c r="E35" s="19" t="str">
        <x:f>IF(COUNTA(A35:D35)&gt;0,COUNTIFS('Rates'!$A$6:$A$100,'Summary'!$B$7,'Rates'!$B$6:$B$100,'Summary'!$B$8,'Rates'!$C$6:$C$100,C35),"")</x:f>
      </x:c>
      <x:c r="F35" s="20" t="str">
        <x:f>IF(COUNTA(A35:D35)&gt;0,IF(H35="OK",SUMIFS('Rates'!$E$6:$E$100,'Rates'!$A$6:$A$100,'Summary'!$B$7,'Rates'!$B$6:$B$100,'Summary'!$B$8,'Rates'!$C$6:$C$100,C35),"UNAVAILABLE"),"")</x:f>
      </x:c>
      <x:c r="G35" s="12" t="str">
        <x:f>IF(COUNTA(A35:D35)&gt;0,IF(J35="OK",ROUND(D35*F35,2),"INCOMPLETE"),"")</x:f>
      </x:c>
      <x:c r="H35" s="2" t="str">
        <x:f>IF(COUNTA(A35:D35)&gt;0,IF(AND(E35=1,COUNTIFS('Rates'!$A$6:$A$100,'Summary'!$B$7,'Rates'!$B$6:$B$100,'Summary'!$B$8,'Rates'!$C$6:$C$100,C35,'Rates'!$G$6:$G$100,"OK")=1),"OK","MISSING / INVALID RATE"),"")</x:f>
      </x:c>
      <x:c r="I35" s="2"/>
      <x:c r="J35" s="2" t="str">
        <x:f>IF(COUNTA(A35:D35)&gt;0,IF(AND(A35&lt;&gt;"",B35&lt;&gt;"",C35&lt;&gt;"",ISNUMBER(D35),D35&gt;=0,H35="OK",COUNTIFS($A$6:$A$35,A35)=1),"OK","REVIEW"),"")</x:f>
      </x:c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30" customHeight="1">
      <x:c r="A38" s="2"/>
      <x:c r="B38" s="2"/>
      <x:c r="C38" s="2"/>
      <x:c r="D38" s="2"/>
      <x:c r="E38" s="2"/>
      <x:c r="F38" s="2"/>
      <x:c r="G38" s="2"/>
      <x:c r="H38" s="11" t="str">
        <x:v>Role reconciliation</x:v>
      </x:c>
      <x:c r="I38" s="11" t="str">
        <x:v>Hours</x:v>
      </x:c>
      <x:c r="J38" s="11" t="str">
        <x:v>Labor USD</x:v>
      </x:c>
    </x:row>
    <x:row r="39" ht="23" customHeight="1">
      <x:c r="A39" s="2"/>
      <x:c r="B39" s="2"/>
      <x:c r="C39" s="2"/>
      <x:c r="D39" s="2"/>
      <x:c r="E39" s="2"/>
      <x:c r="F39" s="2"/>
      <x:c r="G39" s="2"/>
      <x:c r="H39" s="2" t="str">
        <x:v>Project manager</x:v>
      </x:c>
      <x:c r="I39" s="2" t="n">
        <x:f>SUMIFS($D$6:$D$35,$C$6:$C$35,H39)</x:f>
        <x:v>26</x:v>
      </x:c>
      <x:c r="J39" s="12" t="n">
        <x:f>SUMIFS($G$6:$G$35,$C$6:$C$35,H39)</x:f>
        <x:v>4160</x:v>
      </x:c>
    </x:row>
    <x:row r="40" ht="23" customHeight="1">
      <x:c r="A40" s="2"/>
      <x:c r="B40" s="2"/>
      <x:c r="C40" s="2"/>
      <x:c r="D40" s="2"/>
      <x:c r="E40" s="2"/>
      <x:c r="F40" s="2"/>
      <x:c r="G40" s="2"/>
      <x:c r="H40" s="2" t="str">
        <x:v>Engineer</x:v>
      </x:c>
      <x:c r="I40" s="2" t="n">
        <x:f>SUMIFS($D$6:$D$35,$C$6:$C$35,H40)</x:f>
        <x:v>108</x:v>
      </x:c>
      <x:c r="J40" s="12" t="n">
        <x:f>SUMIFS($G$6:$G$35,$C$6:$C$35,H40)</x:f>
        <x:v>13500</x:v>
      </x:c>
    </x:row>
    <x:row r="41" ht="23" customHeight="1">
      <x:c r="A41" s="2"/>
      <x:c r="B41" s="2"/>
      <x:c r="C41" s="2"/>
      <x:c r="D41" s="2"/>
      <x:c r="E41" s="2"/>
      <x:c r="F41" s="2"/>
      <x:c r="G41" s="2"/>
      <x:c r="H41" s="2" t="str">
        <x:v>Designer</x:v>
      </x:c>
      <x:c r="I41" s="2" t="n">
        <x:f>SUMIFS($D$6:$D$35,$C$6:$C$35,H41)</x:f>
        <x:v>64</x:v>
      </x:c>
      <x:c r="J41" s="12" t="n">
        <x:f>SUMIFS($G$6:$G$35,$C$6:$C$35,H41)</x:f>
        <x:v>5760</x:v>
      </x:c>
    </x:row>
    <x:row r="42" ht="23" customHeight="1">
      <x:c r="A42" s="2"/>
      <x:c r="B42" s="2"/>
      <x:c r="C42" s="2"/>
      <x:c r="D42" s="2"/>
      <x:c r="E42" s="2"/>
      <x:c r="F42" s="2"/>
      <x:c r="G42" s="2"/>
      <x:c r="H42" s="2" t="str">
        <x:v>Technician</x:v>
      </x:c>
      <x:c r="I42" s="2" t="n">
        <x:f>SUMIFS($D$6:$D$35,$C$6:$C$35,H42)</x:f>
        <x:v>0</x:v>
      </x:c>
      <x:c r="J42" s="12" t="n">
        <x:f>SUMIFS($G$6:$G$35,$C$6:$C$35,H42)</x:f>
        <x:v>0</x:v>
      </x:c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</x:row>
  </x:sheetData>
  <x:conditionalFormatting sqref="H6:H35">
    <x:cfRule type="containsText" dxfId="2" priority="1" operator="containsText" text="INVALID"/>
  </x:conditionalFormatting>
  <x:conditionalFormatting sqref="J6:J35">
    <x:cfRule type="containsText" dxfId="3" priority="2" operator="containsText" text="REVIEW"/>
  </x:conditionalFormatting>
  <x:dataValidations count="2">
    <x:dataValidation type="list" sqref="C6:C35">
      <x:formula1>"Project manager,Engineer,Designer,Technician"</x:formula1>
    </x:dataValidation>
    <x:dataValidation type="decimal" operator="between" sqref="D6:D35">
      <x:formula1>0</x:formula1>
      <x:formula2>10000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21" hidden="0" customWidth="1"/>
    <x:col min="3" max="3" width="31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3" t="str">
        <x:v>Expenses and subconsultants</x:v>
      </x:c>
      <x:c r="B2" s="3"/>
      <x:c r="C2" s="3"/>
      <x:c r="D2" s="3"/>
      <x:c r="E2" s="3"/>
      <x:c r="F2" s="3"/>
      <x:c r="G2" s="3"/>
      <x:c r="H2" s="3"/>
      <x:c r="I2" s="2"/>
      <x:c r="J2" s="2"/>
    </x:row>
    <x:row r="3" ht="23" customHeight="1">
      <x:c r="A3" s="4" t="str">
        <x:v>Fictional design-study costs. No markup. Capacity: 20 detail rows.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0" customHeight="1">
      <x:c r="A5" s="11" t="str">
        <x:v>Cost ID</x:v>
      </x:c>
      <x:c r="B5" s="11" t="str">
        <x:v>Category</x:v>
      </x:c>
      <x:c r="C5" s="11" t="str">
        <x:v>Description</x:v>
      </x:c>
      <x:c r="D5" s="11" t="str">
        <x:v>Quantity</x:v>
      </x:c>
      <x:c r="E5" s="11" t="str">
        <x:v>USD / unit</x:v>
      </x:c>
      <x:c r="F5" s="11" t="str">
        <x:v>Amount USD</x:v>
      </x:c>
      <x:c r="G5" s="11" t="str">
        <x:v>Unit</x:v>
      </x:c>
      <x:c r="H5" s="11" t="str">
        <x:v>Row status</x:v>
      </x:c>
      <x:c r="I5" s="2"/>
      <x:c r="J5" s="2"/>
    </x:row>
    <x:row r="6" ht="23" customHeight="1">
      <x:c r="A6" s="6" t="str">
        <x:v>E01</x:v>
      </x:c>
      <x:c r="B6" s="6" t="str">
        <x:v>Expense</x:v>
      </x:c>
      <x:c r="C6" s="6" t="str">
        <x:v>Site travel</x:v>
      </x:c>
      <x:c r="D6" s="18" t="n">
        <x:v>2</x:v>
      </x:c>
      <x:c r="E6" s="21" t="n">
        <x:v>180</x:v>
      </x:c>
      <x:c r="F6" s="12" t="n">
        <x:f>IF(COUNTA(A6:E6,G6)&gt;0,IF(H6="OK",ROUND(D6*E6,2),"INCOMPLETE"),"")</x:f>
        <x:v>360</x:v>
      </x:c>
      <x:c r="G6" s="6" t="str">
        <x:v>visit</x:v>
      </x:c>
      <x:c r="H6" s="2" t="str">
        <x:f>IF(COUNTA(A6:E6,G6)&gt;0,IF(AND(A6&lt;&gt;"",OR(B6="Expense",B6="Subconsultant"),C6&lt;&gt;"",ISNUMBER(D6),D6&gt;=0,ISNUMBER(E6),E6&gt;=0,G6&lt;&gt;"",COUNTIFS($A$6:$A$25,A6)=1),"OK","REVIEW"),"")</x:f>
        <x:v>OK</x:v>
      </x:c>
      <x:c r="I6" s="2"/>
      <x:c r="J6" s="2"/>
    </x:row>
    <x:row r="7" ht="23" customHeight="1">
      <x:c r="A7" s="6" t="str">
        <x:v>E02</x:v>
      </x:c>
      <x:c r="B7" s="6" t="str">
        <x:v>Expense</x:v>
      </x:c>
      <x:c r="C7" s="6" t="str">
        <x:v>Print / document issue</x:v>
      </x:c>
      <x:c r="D7" s="18" t="n">
        <x:v>1</x:v>
      </x:c>
      <x:c r="E7" s="21" t="n">
        <x:v>250</x:v>
      </x:c>
      <x:c r="F7" s="12" t="n">
        <x:f>IF(COUNTA(A7:E7,G7)&gt;0,IF(H7="OK",ROUND(D7*E7,2),"INCOMPLETE"),"")</x:f>
        <x:v>250</x:v>
      </x:c>
      <x:c r="G7" s="6" t="str">
        <x:v>set</x:v>
      </x:c>
      <x:c r="H7" s="2" t="str">
        <x:f>IF(COUNTA(A7:E7,G7)&gt;0,IF(AND(A7&lt;&gt;"",OR(B7="Expense",B7="Subconsultant"),C7&lt;&gt;"",ISNUMBER(D7),D7&gt;=0,ISNUMBER(E7),E7&gt;=0,G7&lt;&gt;"",COUNTIFS($A$6:$A$25,A7)=1),"OK","REVIEW"),"")</x:f>
        <x:v>OK</x:v>
      </x:c>
      <x:c r="I7" s="2"/>
      <x:c r="J7" s="2"/>
    </x:row>
    <x:row r="8" ht="23" customHeight="1">
      <x:c r="A8" s="6" t="str">
        <x:v>E03</x:v>
      </x:c>
      <x:c r="B8" s="6" t="str">
        <x:v>Expense</x:v>
      </x:c>
      <x:c r="C8" s="6" t="str">
        <x:v>Local mileage</x:v>
      </x:c>
      <x:c r="D8" s="18" t="n">
        <x:v>140</x:v>
      </x:c>
      <x:c r="E8" s="21" t="n">
        <x:v>0.75</x:v>
      </x:c>
      <x:c r="F8" s="12" t="n">
        <x:f>IF(COUNTA(A8:E8,G8)&gt;0,IF(H8="OK",ROUND(D8*E8,2),"INCOMPLETE"),"")</x:f>
        <x:v>105</x:v>
      </x:c>
      <x:c r="G8" s="6" t="str">
        <x:v>mile</x:v>
      </x:c>
      <x:c r="H8" s="2" t="str">
        <x:f>IF(COUNTA(A8:E8,G8)&gt;0,IF(AND(A8&lt;&gt;"",OR(B8="Expense",B8="Subconsultant"),C8&lt;&gt;"",ISNUMBER(D8),D8&gt;=0,ISNUMBER(E8),E8&gt;=0,G8&lt;&gt;"",COUNTIFS($A$6:$A$25,A8)=1),"OK","REVIEW"),"")</x:f>
        <x:v>OK</x:v>
      </x:c>
      <x:c r="I8" s="2"/>
      <x:c r="J8" s="2"/>
    </x:row>
    <x:row r="9" ht="23" customHeight="1">
      <x:c r="A9" s="6" t="str">
        <x:v>S01</x:v>
      </x:c>
      <x:c r="B9" s="6" t="str">
        <x:v>Subconsultant</x:v>
      </x:c>
      <x:c r="C9" s="6" t="str">
        <x:v>Survey fixed fee</x:v>
      </x:c>
      <x:c r="D9" s="18" t="n">
        <x:v>1</x:v>
      </x:c>
      <x:c r="E9" s="21" t="n">
        <x:v>1800</x:v>
      </x:c>
      <x:c r="F9" s="12" t="n">
        <x:f>IF(COUNTA(A9:E9,G9)&gt;0,IF(H9="OK",ROUND(D9*E9,2),"INCOMPLETE"),"")</x:f>
        <x:v>1800</x:v>
      </x:c>
      <x:c r="G9" s="6" t="str">
        <x:v>fee</x:v>
      </x:c>
      <x:c r="H9" s="2" t="str">
        <x:f>IF(COUNTA(A9:E9,G9)&gt;0,IF(AND(A9&lt;&gt;"",OR(B9="Expense",B9="Subconsultant"),C9&lt;&gt;"",ISNUMBER(D9),D9&gt;=0,ISNUMBER(E9),E9&gt;=0,G9&lt;&gt;"",COUNTIFS($A$6:$A$25,A9)=1),"OK","REVIEW"),"")</x:f>
        <x:v>OK</x:v>
      </x:c>
      <x:c r="I9" s="2"/>
      <x:c r="J9" s="2"/>
    </x:row>
    <x:row r="10" ht="23" customHeight="1">
      <x:c r="A10" s="6" t="str">
        <x:v>S02</x:v>
      </x:c>
      <x:c r="B10" s="6" t="str">
        <x:v>Subconsultant</x:v>
      </x:c>
      <x:c r="C10" s="6" t="str">
        <x:v>Ground study fixed fee</x:v>
      </x:c>
      <x:c r="D10" s="18" t="n">
        <x:v>1</x:v>
      </x:c>
      <x:c r="E10" s="21" t="n">
        <x:v>2400</x:v>
      </x:c>
      <x:c r="F10" s="12" t="n">
        <x:f>IF(COUNTA(A10:E10,G10)&gt;0,IF(H10="OK",ROUND(D10*E10,2),"INCOMPLETE"),"")</x:f>
        <x:v>2400</x:v>
      </x:c>
      <x:c r="G10" s="6" t="str">
        <x:v>fee</x:v>
      </x:c>
      <x:c r="H10" s="2" t="str">
        <x:f>IF(COUNTA(A10:E10,G10)&gt;0,IF(AND(A10&lt;&gt;"",OR(B10="Expense",B10="Subconsultant"),C10&lt;&gt;"",ISNUMBER(D10),D10&gt;=0,ISNUMBER(E10),E10&gt;=0,G10&lt;&gt;"",COUNTIFS($A$6:$A$25,A10)=1),"OK","REVIEW"),"")</x:f>
        <x:v>OK</x:v>
      </x:c>
      <x:c r="I10" s="2"/>
      <x:c r="J10" s="2"/>
    </x:row>
    <x:row r="11" ht="23" customHeight="1">
      <x:c r="A11" s="6"/>
      <x:c r="B11" s="6"/>
      <x:c r="C11" s="6"/>
      <x:c r="D11" s="18"/>
      <x:c r="E11" s="21"/>
      <x:c r="F11" s="12" t="str">
        <x:f>IF(COUNTA(A11:E11,G11)&gt;0,IF(H11="OK",ROUND(D11*E11,2),"INCOMPLETE"),"")</x:f>
      </x:c>
      <x:c r="G11" s="6"/>
      <x:c r="H11" s="2" t="str">
        <x:f>IF(COUNTA(A11:E11,G11)&gt;0,IF(AND(A11&lt;&gt;"",OR(B11="Expense",B11="Subconsultant"),C11&lt;&gt;"",ISNUMBER(D11),D11&gt;=0,ISNUMBER(E11),E11&gt;=0,G11&lt;&gt;"",COUNTIFS($A$6:$A$25,A11)=1),"OK","REVIEW"),"")</x:f>
      </x:c>
      <x:c r="I11" s="2"/>
      <x:c r="J11" s="2"/>
    </x:row>
    <x:row r="12" ht="23" customHeight="1">
      <x:c r="A12" s="6"/>
      <x:c r="B12" s="6"/>
      <x:c r="C12" s="6"/>
      <x:c r="D12" s="18"/>
      <x:c r="E12" s="21"/>
      <x:c r="F12" s="12" t="str">
        <x:f>IF(COUNTA(A12:E12,G12)&gt;0,IF(H12="OK",ROUND(D12*E12,2),"INCOMPLETE"),"")</x:f>
      </x:c>
      <x:c r="G12" s="6"/>
      <x:c r="H12" s="2" t="str">
        <x:f>IF(COUNTA(A12:E12,G12)&gt;0,IF(AND(A12&lt;&gt;"",OR(B12="Expense",B12="Subconsultant"),C12&lt;&gt;"",ISNUMBER(D12),D12&gt;=0,ISNUMBER(E12),E12&gt;=0,G12&lt;&gt;"",COUNTIFS($A$6:$A$25,A12)=1),"OK","REVIEW"),"")</x:f>
      </x:c>
      <x:c r="I12" s="2"/>
      <x:c r="J12" s="2"/>
    </x:row>
    <x:row r="13" ht="23" customHeight="1">
      <x:c r="A13" s="6"/>
      <x:c r="B13" s="6"/>
      <x:c r="C13" s="6"/>
      <x:c r="D13" s="18"/>
      <x:c r="E13" s="21"/>
      <x:c r="F13" s="12" t="str">
        <x:f>IF(COUNTA(A13:E13,G13)&gt;0,IF(H13="OK",ROUND(D13*E13,2),"INCOMPLETE"),"")</x:f>
      </x:c>
      <x:c r="G13" s="6"/>
      <x:c r="H13" s="2" t="str">
        <x:f>IF(COUNTA(A13:E13,G13)&gt;0,IF(AND(A13&lt;&gt;"",OR(B13="Expense",B13="Subconsultant"),C13&lt;&gt;"",ISNUMBER(D13),D13&gt;=0,ISNUMBER(E13),E13&gt;=0,G13&lt;&gt;"",COUNTIFS($A$6:$A$25,A13)=1),"OK","REVIEW"),"")</x:f>
      </x:c>
      <x:c r="I13" s="2"/>
      <x:c r="J13" s="2"/>
    </x:row>
    <x:row r="14" ht="23" customHeight="1">
      <x:c r="A14" s="6"/>
      <x:c r="B14" s="6"/>
      <x:c r="C14" s="6"/>
      <x:c r="D14" s="18"/>
      <x:c r="E14" s="21"/>
      <x:c r="F14" s="12" t="str">
        <x:f>IF(COUNTA(A14:E14,G14)&gt;0,IF(H14="OK",ROUND(D14*E14,2),"INCOMPLETE"),"")</x:f>
      </x:c>
      <x:c r="G14" s="6"/>
      <x:c r="H14" s="2" t="str">
        <x:f>IF(COUNTA(A14:E14,G14)&gt;0,IF(AND(A14&lt;&gt;"",OR(B14="Expense",B14="Subconsultant"),C14&lt;&gt;"",ISNUMBER(D14),D14&gt;=0,ISNUMBER(E14),E14&gt;=0,G14&lt;&gt;"",COUNTIFS($A$6:$A$25,A14)=1),"OK","REVIEW"),"")</x:f>
      </x:c>
      <x:c r="I14" s="2"/>
      <x:c r="J14" s="2"/>
    </x:row>
    <x:row r="15" ht="23" customHeight="1">
      <x:c r="A15" s="6"/>
      <x:c r="B15" s="6"/>
      <x:c r="C15" s="6"/>
      <x:c r="D15" s="18"/>
      <x:c r="E15" s="21"/>
      <x:c r="F15" s="12" t="str">
        <x:f>IF(COUNTA(A15:E15,G15)&gt;0,IF(H15="OK",ROUND(D15*E15,2),"INCOMPLETE"),"")</x:f>
      </x:c>
      <x:c r="G15" s="6"/>
      <x:c r="H15" s="2" t="str">
        <x:f>IF(COUNTA(A15:E15,G15)&gt;0,IF(AND(A15&lt;&gt;"",OR(B15="Expense",B15="Subconsultant"),C15&lt;&gt;"",ISNUMBER(D15),D15&gt;=0,ISNUMBER(E15),E15&gt;=0,G15&lt;&gt;"",COUNTIFS($A$6:$A$25,A15)=1),"OK","REVIEW"),"")</x:f>
      </x:c>
      <x:c r="I15" s="2"/>
      <x:c r="J15" s="2"/>
    </x:row>
    <x:row r="16" ht="23" customHeight="1">
      <x:c r="A16" s="6"/>
      <x:c r="B16" s="6"/>
      <x:c r="C16" s="6"/>
      <x:c r="D16" s="18"/>
      <x:c r="E16" s="21"/>
      <x:c r="F16" s="12" t="str">
        <x:f>IF(COUNTA(A16:E16,G16)&gt;0,IF(H16="OK",ROUND(D16*E16,2),"INCOMPLETE"),"")</x:f>
      </x:c>
      <x:c r="G16" s="6"/>
      <x:c r="H16" s="2" t="str">
        <x:f>IF(COUNTA(A16:E16,G16)&gt;0,IF(AND(A16&lt;&gt;"",OR(B16="Expense",B16="Subconsultant"),C16&lt;&gt;"",ISNUMBER(D16),D16&gt;=0,ISNUMBER(E16),E16&gt;=0,G16&lt;&gt;"",COUNTIFS($A$6:$A$25,A16)=1),"OK","REVIEW"),"")</x:f>
      </x:c>
      <x:c r="I16" s="2"/>
      <x:c r="J16" s="2"/>
    </x:row>
    <x:row r="17" ht="23" customHeight="1">
      <x:c r="A17" s="6"/>
      <x:c r="B17" s="6"/>
      <x:c r="C17" s="6"/>
      <x:c r="D17" s="18"/>
      <x:c r="E17" s="21"/>
      <x:c r="F17" s="12" t="str">
        <x:f>IF(COUNTA(A17:E17,G17)&gt;0,IF(H17="OK",ROUND(D17*E17,2),"INCOMPLETE"),"")</x:f>
      </x:c>
      <x:c r="G17" s="6"/>
      <x:c r="H17" s="2" t="str">
        <x:f>IF(COUNTA(A17:E17,G17)&gt;0,IF(AND(A17&lt;&gt;"",OR(B17="Expense",B17="Subconsultant"),C17&lt;&gt;"",ISNUMBER(D17),D17&gt;=0,ISNUMBER(E17),E17&gt;=0,G17&lt;&gt;"",COUNTIFS($A$6:$A$25,A17)=1),"OK","REVIEW"),"")</x:f>
      </x:c>
      <x:c r="I17" s="2"/>
      <x:c r="J17" s="2"/>
    </x:row>
    <x:row r="18" ht="23" customHeight="1">
      <x:c r="A18" s="6"/>
      <x:c r="B18" s="6"/>
      <x:c r="C18" s="6"/>
      <x:c r="D18" s="18"/>
      <x:c r="E18" s="21"/>
      <x:c r="F18" s="12" t="str">
        <x:f>IF(COUNTA(A18:E18,G18)&gt;0,IF(H18="OK",ROUND(D18*E18,2),"INCOMPLETE"),"")</x:f>
      </x:c>
      <x:c r="G18" s="6"/>
      <x:c r="H18" s="2" t="str">
        <x:f>IF(COUNTA(A18:E18,G18)&gt;0,IF(AND(A18&lt;&gt;"",OR(B18="Expense",B18="Subconsultant"),C18&lt;&gt;"",ISNUMBER(D18),D18&gt;=0,ISNUMBER(E18),E18&gt;=0,G18&lt;&gt;"",COUNTIFS($A$6:$A$25,A18)=1),"OK","REVIEW"),"")</x:f>
      </x:c>
      <x:c r="I18" s="2"/>
      <x:c r="J18" s="2"/>
    </x:row>
    <x:row r="19" ht="23" customHeight="1">
      <x:c r="A19" s="6"/>
      <x:c r="B19" s="6"/>
      <x:c r="C19" s="6"/>
      <x:c r="D19" s="18"/>
      <x:c r="E19" s="21"/>
      <x:c r="F19" s="12" t="str">
        <x:f>IF(COUNTA(A19:E19,G19)&gt;0,IF(H19="OK",ROUND(D19*E19,2),"INCOMPLETE"),"")</x:f>
      </x:c>
      <x:c r="G19" s="6"/>
      <x:c r="H19" s="2" t="str">
        <x:f>IF(COUNTA(A19:E19,G19)&gt;0,IF(AND(A19&lt;&gt;"",OR(B19="Expense",B19="Subconsultant"),C19&lt;&gt;"",ISNUMBER(D19),D19&gt;=0,ISNUMBER(E19),E19&gt;=0,G19&lt;&gt;"",COUNTIFS($A$6:$A$25,A19)=1),"OK","REVIEW"),"")</x:f>
      </x:c>
      <x:c r="I19" s="2"/>
      <x:c r="J19" s="2"/>
    </x:row>
    <x:row r="20" ht="23" customHeight="1">
      <x:c r="A20" s="6"/>
      <x:c r="B20" s="6"/>
      <x:c r="C20" s="6"/>
      <x:c r="D20" s="18"/>
      <x:c r="E20" s="21"/>
      <x:c r="F20" s="12" t="str">
        <x:f>IF(COUNTA(A20:E20,G20)&gt;0,IF(H20="OK",ROUND(D20*E20,2),"INCOMPLETE"),"")</x:f>
      </x:c>
      <x:c r="G20" s="6"/>
      <x:c r="H20" s="2" t="str">
        <x:f>IF(COUNTA(A20:E20,G20)&gt;0,IF(AND(A20&lt;&gt;"",OR(B20="Expense",B20="Subconsultant"),C20&lt;&gt;"",ISNUMBER(D20),D20&gt;=0,ISNUMBER(E20),E20&gt;=0,G20&lt;&gt;"",COUNTIFS($A$6:$A$25,A20)=1),"OK","REVIEW"),"")</x:f>
      </x:c>
      <x:c r="I20" s="2"/>
      <x:c r="J20" s="2"/>
    </x:row>
    <x:row r="21" ht="23" customHeight="1">
      <x:c r="A21" s="6"/>
      <x:c r="B21" s="6"/>
      <x:c r="C21" s="6"/>
      <x:c r="D21" s="18"/>
      <x:c r="E21" s="21"/>
      <x:c r="F21" s="12" t="str">
        <x:f>IF(COUNTA(A21:E21,G21)&gt;0,IF(H21="OK",ROUND(D21*E21,2),"INCOMPLETE"),"")</x:f>
      </x:c>
      <x:c r="G21" s="6"/>
      <x:c r="H21" s="2" t="str">
        <x:f>IF(COUNTA(A21:E21,G21)&gt;0,IF(AND(A21&lt;&gt;"",OR(B21="Expense",B21="Subconsultant"),C21&lt;&gt;"",ISNUMBER(D21),D21&gt;=0,ISNUMBER(E21),E21&gt;=0,G21&lt;&gt;"",COUNTIFS($A$6:$A$25,A21)=1),"OK","REVIEW"),"")</x:f>
      </x:c>
      <x:c r="I21" s="2"/>
      <x:c r="J21" s="2"/>
    </x:row>
    <x:row r="22" ht="23" customHeight="1">
      <x:c r="A22" s="6"/>
      <x:c r="B22" s="6"/>
      <x:c r="C22" s="6"/>
      <x:c r="D22" s="18"/>
      <x:c r="E22" s="21"/>
      <x:c r="F22" s="12" t="str">
        <x:f>IF(COUNTA(A22:E22,G22)&gt;0,IF(H22="OK",ROUND(D22*E22,2),"INCOMPLETE"),"")</x:f>
      </x:c>
      <x:c r="G22" s="6"/>
      <x:c r="H22" s="2" t="str">
        <x:f>IF(COUNTA(A22:E22,G22)&gt;0,IF(AND(A22&lt;&gt;"",OR(B22="Expense",B22="Subconsultant"),C22&lt;&gt;"",ISNUMBER(D22),D22&gt;=0,ISNUMBER(E22),E22&gt;=0,G22&lt;&gt;"",COUNTIFS($A$6:$A$25,A22)=1),"OK","REVIEW"),"")</x:f>
      </x:c>
      <x:c r="I22" s="2"/>
      <x:c r="J22" s="2"/>
    </x:row>
    <x:row r="23" ht="23" customHeight="1">
      <x:c r="A23" s="6"/>
      <x:c r="B23" s="6"/>
      <x:c r="C23" s="6"/>
      <x:c r="D23" s="18"/>
      <x:c r="E23" s="21"/>
      <x:c r="F23" s="12" t="str">
        <x:f>IF(COUNTA(A23:E23,G23)&gt;0,IF(H23="OK",ROUND(D23*E23,2),"INCOMPLETE"),"")</x:f>
      </x:c>
      <x:c r="G23" s="6"/>
      <x:c r="H23" s="2" t="str">
        <x:f>IF(COUNTA(A23:E23,G23)&gt;0,IF(AND(A23&lt;&gt;"",OR(B23="Expense",B23="Subconsultant"),C23&lt;&gt;"",ISNUMBER(D23),D23&gt;=0,ISNUMBER(E23),E23&gt;=0,G23&lt;&gt;"",COUNTIFS($A$6:$A$25,A23)=1),"OK","REVIEW"),"")</x:f>
      </x:c>
      <x:c r="I23" s="2"/>
      <x:c r="J23" s="2"/>
    </x:row>
    <x:row r="24" ht="23" customHeight="1">
      <x:c r="A24" s="6"/>
      <x:c r="B24" s="6"/>
      <x:c r="C24" s="6"/>
      <x:c r="D24" s="18"/>
      <x:c r="E24" s="21"/>
      <x:c r="F24" s="12" t="str">
        <x:f>IF(COUNTA(A24:E24,G24)&gt;0,IF(H24="OK",ROUND(D24*E24,2),"INCOMPLETE"),"")</x:f>
      </x:c>
      <x:c r="G24" s="6"/>
      <x:c r="H24" s="2" t="str">
        <x:f>IF(COUNTA(A24:E24,G24)&gt;0,IF(AND(A24&lt;&gt;"",OR(B24="Expense",B24="Subconsultant"),C24&lt;&gt;"",ISNUMBER(D24),D24&gt;=0,ISNUMBER(E24),E24&gt;=0,G24&lt;&gt;"",COUNTIFS($A$6:$A$25,A24)=1),"OK","REVIEW"),"")</x:f>
      </x:c>
      <x:c r="I24" s="2"/>
      <x:c r="J24" s="2"/>
    </x:row>
    <x:row r="25" ht="23" customHeight="1">
      <x:c r="A25" s="6"/>
      <x:c r="B25" s="6"/>
      <x:c r="C25" s="6"/>
      <x:c r="D25" s="18"/>
      <x:c r="E25" s="21"/>
      <x:c r="F25" s="12" t="str">
        <x:f>IF(COUNTA(A25:E25,G25)&gt;0,IF(H25="OK",ROUND(D25*E25,2),"INCOMPLETE"),"")</x:f>
      </x:c>
      <x:c r="G25" s="6"/>
      <x:c r="H25" s="2" t="str">
        <x:f>IF(COUNTA(A25:E25,G25)&gt;0,IF(AND(A25&lt;&gt;"",OR(B25="Expense",B25="Subconsultant"),C25&lt;&gt;"",ISNUMBER(D25),D25&gt;=0,ISNUMBER(E25),E25&gt;=0,G25&lt;&gt;"",COUNTIFS($A$6:$A$25,A25)=1),"OK","REVIEW"),"")</x:f>
      </x:c>
      <x:c r="I25" s="2"/>
      <x:c r="J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</x:row>
  </x:sheetData>
  <x:conditionalFormatting sqref="H6:H25">
    <x:cfRule type="containsText" dxfId="4" priority="1" operator="containsText" text="REVIEW"/>
  </x:conditionalFormatting>
  <x:dataValidations count="2">
    <x:dataValidation type="list" sqref="B6:B25">
      <x:formula1>"Expense,Subconsultant"</x:formula1>
    </x:dataValidation>
    <x:dataValidation type="decimal" operator="between" sqref="D6:E25">
      <x:formula1>0</x:formula1>
      <x:formula2>1000000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24" hidden="0" customWidth="1"/>
    <x:col min="4" max="4" width="17" hidden="0" customWidth="1"/>
    <x:col min="5" max="5" width="17" hidden="0" customWidth="1"/>
    <x:col min="6" max="6" width="30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3" t="str">
        <x:v>Year and version rate register</x:v>
      </x:c>
      <x:c r="B2" s="3"/>
      <x:c r="C2" s="3"/>
      <x:c r="D2" s="3"/>
      <x:c r="E2" s="3"/>
      <x:c r="F2" s="3"/>
      <x:c r="G2" s="3"/>
      <x:c r="H2" s="2"/>
      <x:c r="I2" s="2"/>
      <x:c r="J2" s="2"/>
    </x:row>
    <x:row r="3" ht="23" customHeight="1">
      <x:c r="A3" s="4" t="str">
        <x:v>Fictional USD / hour. Append new versions; preserve published rows and accepted copies.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0" customHeight="1">
      <x:c r="A5" s="11" t="str">
        <x:v>Calendar year</x:v>
      </x:c>
      <x:c r="B5" s="11" t="str">
        <x:v>Version</x:v>
      </x:c>
      <x:c r="C5" s="11" t="str">
        <x:v>Role</x:v>
      </x:c>
      <x:c r="D5" s="11" t="str">
        <x:v>Effective from</x:v>
      </x:c>
      <x:c r="E5" s="11" t="str">
        <x:v>USD / hour</x:v>
      </x:c>
      <x:c r="F5" s="11" t="str">
        <x:v>Basis</x:v>
      </x:c>
      <x:c r="G5" s="11" t="str">
        <x:v>Row status</x:v>
      </x:c>
      <x:c r="H5" s="2"/>
      <x:c r="I5" s="2"/>
      <x:c r="J5" s="2"/>
    </x:row>
    <x:row r="6" ht="23" customHeight="1">
      <x:c r="A6" s="6" t="n">
        <x:v>2025</x:v>
      </x:c>
      <x:c r="B6" s="6" t="str">
        <x:v>v1</x:v>
      </x:c>
      <x:c r="C6" s="6" t="str">
        <x:v>Project manager</x:v>
      </x:c>
      <x:c r="D6" s="22" t="n">
        <x:v>45658</x:v>
      </x:c>
      <x:c r="E6" s="21" t="n">
        <x:v>150</x:v>
      </x:c>
      <x:c r="F6" s="6" t="str">
        <x:v>Illustrative planning fee</x:v>
      </x:c>
      <x:c r="G6" s="2" t="str">
        <x:f>IF(COUNTA(A6:F6)=0,"",IF(AND(ISNUMBER(A6),A6=INT(A6),A6&gt;=2000,A6&lt;=2100,B6&lt;&gt;"",OR(C6="Project manager",C6="Engineer",C6="Designer",C6="Technician"),ISNUMBER(D6),ISNUMBER(E6),E6&gt;=0,COUNTIFS($A$6:$A$100,A6,$B$6:$B$100,B6,$C$6:$C$100,C6)=1),"OK","REVIEW"))</x:f>
        <x:v>OK</x:v>
      </x:c>
      <x:c r="H6" s="2"/>
      <x:c r="I6" s="2"/>
      <x:c r="J6" s="2"/>
    </x:row>
    <x:row r="7" ht="23" customHeight="1">
      <x:c r="A7" s="6" t="n">
        <x:v>2025</x:v>
      </x:c>
      <x:c r="B7" s="6" t="str">
        <x:v>v1</x:v>
      </x:c>
      <x:c r="C7" s="6" t="str">
        <x:v>Engineer</x:v>
      </x:c>
      <x:c r="D7" s="22" t="n">
        <x:v>45658</x:v>
      </x:c>
      <x:c r="E7" s="21" t="n">
        <x:v>118</x:v>
      </x:c>
      <x:c r="F7" s="6" t="str">
        <x:v>Illustrative planning fee</x:v>
      </x:c>
      <x:c r="G7" s="2" t="str">
        <x:f>IF(COUNTA(A7:F7)=0,"",IF(AND(ISNUMBER(A7),A7=INT(A7),A7&gt;=2000,A7&lt;=2100,B7&lt;&gt;"",OR(C7="Project manager",C7="Engineer",C7="Designer",C7="Technician"),ISNUMBER(D7),ISNUMBER(E7),E7&gt;=0,COUNTIFS($A$6:$A$100,A7,$B$6:$B$100,B7,$C$6:$C$100,C7)=1),"OK","REVIEW"))</x:f>
        <x:v>OK</x:v>
      </x:c>
      <x:c r="H7" s="2"/>
      <x:c r="I7" s="2"/>
      <x:c r="J7" s="2"/>
    </x:row>
    <x:row r="8" ht="23" customHeight="1">
      <x:c r="A8" s="6" t="n">
        <x:v>2025</x:v>
      </x:c>
      <x:c r="B8" s="6" t="str">
        <x:v>v1</x:v>
      </x:c>
      <x:c r="C8" s="6" t="str">
        <x:v>Designer</x:v>
      </x:c>
      <x:c r="D8" s="22" t="n">
        <x:v>45658</x:v>
      </x:c>
      <x:c r="E8" s="21" t="n">
        <x:v>85</x:v>
      </x:c>
      <x:c r="F8" s="6" t="str">
        <x:v>Illustrative planning fee</x:v>
      </x:c>
      <x:c r="G8" s="2" t="str">
        <x:f>IF(COUNTA(A8:F8)=0,"",IF(AND(ISNUMBER(A8),A8=INT(A8),A8&gt;=2000,A8&lt;=2100,B8&lt;&gt;"",OR(C8="Project manager",C8="Engineer",C8="Designer",C8="Technician"),ISNUMBER(D8),ISNUMBER(E8),E8&gt;=0,COUNTIFS($A$6:$A$100,A8,$B$6:$B$100,B8,$C$6:$C$100,C8)=1),"OK","REVIEW"))</x:f>
        <x:v>OK</x:v>
      </x:c>
      <x:c r="H8" s="2"/>
      <x:c r="I8" s="2"/>
      <x:c r="J8" s="2"/>
    </x:row>
    <x:row r="9" ht="23" customHeight="1">
      <x:c r="A9" s="6" t="n">
        <x:v>2025</x:v>
      </x:c>
      <x:c r="B9" s="6" t="str">
        <x:v>v1</x:v>
      </x:c>
      <x:c r="C9" s="6" t="str">
        <x:v>Technician</x:v>
      </x:c>
      <x:c r="D9" s="22" t="n">
        <x:v>45658</x:v>
      </x:c>
      <x:c r="E9" s="21" t="n">
        <x:v>65</x:v>
      </x:c>
      <x:c r="F9" s="6" t="str">
        <x:v>Illustrative planning fee</x:v>
      </x:c>
      <x:c r="G9" s="2" t="str">
        <x:f>IF(COUNTA(A9:F9)=0,"",IF(AND(ISNUMBER(A9),A9=INT(A9),A9&gt;=2000,A9&lt;=2100,B9&lt;&gt;"",OR(C9="Project manager",C9="Engineer",C9="Designer",C9="Technician"),ISNUMBER(D9),ISNUMBER(E9),E9&gt;=0,COUNTIFS($A$6:$A$100,A9,$B$6:$B$100,B9,$C$6:$C$100,C9)=1),"OK","REVIEW"))</x:f>
        <x:v>OK</x:v>
      </x:c>
      <x:c r="H9" s="2"/>
      <x:c r="I9" s="2"/>
      <x:c r="J9" s="2"/>
    </x:row>
    <x:row r="10" ht="23" customHeight="1">
      <x:c r="A10" s="6" t="n">
        <x:v>2026</x:v>
      </x:c>
      <x:c r="B10" s="6" t="str">
        <x:v>v1</x:v>
      </x:c>
      <x:c r="C10" s="6" t="str">
        <x:v>Project manager</x:v>
      </x:c>
      <x:c r="D10" s="22" t="n">
        <x:v>46023</x:v>
      </x:c>
      <x:c r="E10" s="21" t="n">
        <x:v>160</x:v>
      </x:c>
      <x:c r="F10" s="6" t="str">
        <x:v>Illustrative planning fee</x:v>
      </x:c>
      <x:c r="G10" s="2" t="str">
        <x:f>IF(COUNTA(A10:F10)=0,"",IF(AND(ISNUMBER(A10),A10=INT(A10),A10&gt;=2000,A10&lt;=2100,B10&lt;&gt;"",OR(C10="Project manager",C10="Engineer",C10="Designer",C10="Technician"),ISNUMBER(D10),ISNUMBER(E10),E10&gt;=0,COUNTIFS($A$6:$A$100,A10,$B$6:$B$100,B10,$C$6:$C$100,C10)=1),"OK","REVIEW"))</x:f>
        <x:v>OK</x:v>
      </x:c>
      <x:c r="H10" s="2"/>
      <x:c r="I10" s="2"/>
      <x:c r="J10" s="2"/>
    </x:row>
    <x:row r="11" ht="23" customHeight="1">
      <x:c r="A11" s="6" t="n">
        <x:v>2026</x:v>
      </x:c>
      <x:c r="B11" s="6" t="str">
        <x:v>v1</x:v>
      </x:c>
      <x:c r="C11" s="6" t="str">
        <x:v>Engineer</x:v>
      </x:c>
      <x:c r="D11" s="22" t="n">
        <x:v>46023</x:v>
      </x:c>
      <x:c r="E11" s="21" t="n">
        <x:v>125</x:v>
      </x:c>
      <x:c r="F11" s="6" t="str">
        <x:v>Illustrative planning fee</x:v>
      </x:c>
      <x:c r="G11" s="2" t="str">
        <x:f>IF(COUNTA(A11:F11)=0,"",IF(AND(ISNUMBER(A11),A11=INT(A11),A11&gt;=2000,A11&lt;=2100,B11&lt;&gt;"",OR(C11="Project manager",C11="Engineer",C11="Designer",C11="Technician"),ISNUMBER(D11),ISNUMBER(E11),E11&gt;=0,COUNTIFS($A$6:$A$100,A11,$B$6:$B$100,B11,$C$6:$C$100,C11)=1),"OK","REVIEW"))</x:f>
        <x:v>OK</x:v>
      </x:c>
      <x:c r="H11" s="2"/>
      <x:c r="I11" s="2"/>
      <x:c r="J11" s="2"/>
    </x:row>
    <x:row r="12" ht="23" customHeight="1">
      <x:c r="A12" s="6" t="n">
        <x:v>2026</x:v>
      </x:c>
      <x:c r="B12" s="6" t="str">
        <x:v>v1</x:v>
      </x:c>
      <x:c r="C12" s="6" t="str">
        <x:v>Designer</x:v>
      </x:c>
      <x:c r="D12" s="22" t="n">
        <x:v>46023</x:v>
      </x:c>
      <x:c r="E12" s="21" t="n">
        <x:v>90</x:v>
      </x:c>
      <x:c r="F12" s="6" t="str">
        <x:v>Illustrative planning fee</x:v>
      </x:c>
      <x:c r="G12" s="2" t="str">
        <x:f>IF(COUNTA(A12:F12)=0,"",IF(AND(ISNUMBER(A12),A12=INT(A12),A12&gt;=2000,A12&lt;=2100,B12&lt;&gt;"",OR(C12="Project manager",C12="Engineer",C12="Designer",C12="Technician"),ISNUMBER(D12),ISNUMBER(E12),E12&gt;=0,COUNTIFS($A$6:$A$100,A12,$B$6:$B$100,B12,$C$6:$C$100,C12)=1),"OK","REVIEW"))</x:f>
        <x:v>OK</x:v>
      </x:c>
      <x:c r="H12" s="2"/>
      <x:c r="I12" s="2"/>
      <x:c r="J12" s="2"/>
    </x:row>
    <x:row r="13" ht="23" customHeight="1">
      <x:c r="A13" s="6" t="n">
        <x:v>2026</x:v>
      </x:c>
      <x:c r="B13" s="6" t="str">
        <x:v>v1</x:v>
      </x:c>
      <x:c r="C13" s="6" t="str">
        <x:v>Technician</x:v>
      </x:c>
      <x:c r="D13" s="22" t="n">
        <x:v>46023</x:v>
      </x:c>
      <x:c r="E13" s="21" t="n">
        <x:v>70</x:v>
      </x:c>
      <x:c r="F13" s="6" t="str">
        <x:v>Illustrative planning fee</x:v>
      </x:c>
      <x:c r="G13" s="2" t="str">
        <x:f>IF(COUNTA(A13:F13)=0,"",IF(AND(ISNUMBER(A13),A13=INT(A13),A13&gt;=2000,A13&lt;=2100,B13&lt;&gt;"",OR(C13="Project manager",C13="Engineer",C13="Designer",C13="Technician"),ISNUMBER(D13),ISNUMBER(E13),E13&gt;=0,COUNTIFS($A$6:$A$100,A13,$B$6:$B$100,B13,$C$6:$C$100,C13)=1),"OK","REVIEW"))</x:f>
        <x:v>OK</x:v>
      </x:c>
      <x:c r="H13" s="2"/>
      <x:c r="I13" s="2"/>
      <x:c r="J13" s="2"/>
    </x:row>
    <x:row r="14" ht="23" customHeight="1">
      <x:c r="A14" s="6" t="n">
        <x:v>2027</x:v>
      </x:c>
      <x:c r="B14" s="6" t="str">
        <x:v>v1</x:v>
      </x:c>
      <x:c r="C14" s="6" t="str">
        <x:v>Project manager</x:v>
      </x:c>
      <x:c r="D14" s="22" t="n">
        <x:v>46388</x:v>
      </x:c>
      <x:c r="E14" s="21" t="n">
        <x:v>170</x:v>
      </x:c>
      <x:c r="F14" s="6" t="str">
        <x:v>Illustrative planning fee</x:v>
      </x:c>
      <x:c r="G14" s="2" t="str">
        <x:f>IF(COUNTA(A14:F14)=0,"",IF(AND(ISNUMBER(A14),A14=INT(A14),A14&gt;=2000,A14&lt;=2100,B14&lt;&gt;"",OR(C14="Project manager",C14="Engineer",C14="Designer",C14="Technician"),ISNUMBER(D14),ISNUMBER(E14),E14&gt;=0,COUNTIFS($A$6:$A$100,A14,$B$6:$B$100,B14,$C$6:$C$100,C14)=1),"OK","REVIEW"))</x:f>
        <x:v>OK</x:v>
      </x:c>
      <x:c r="H14" s="2"/>
      <x:c r="I14" s="2"/>
      <x:c r="J14" s="2"/>
    </x:row>
    <x:row r="15" ht="23" customHeight="1">
      <x:c r="A15" s="6" t="n">
        <x:v>2027</x:v>
      </x:c>
      <x:c r="B15" s="6" t="str">
        <x:v>v1</x:v>
      </x:c>
      <x:c r="C15" s="6" t="str">
        <x:v>Engineer</x:v>
      </x:c>
      <x:c r="D15" s="22" t="n">
        <x:v>46388</x:v>
      </x:c>
      <x:c r="E15" s="21" t="n">
        <x:v>135</x:v>
      </x:c>
      <x:c r="F15" s="6" t="str">
        <x:v>Illustrative planning fee</x:v>
      </x:c>
      <x:c r="G15" s="2" t="str">
        <x:f>IF(COUNTA(A15:F15)=0,"",IF(AND(ISNUMBER(A15),A15=INT(A15),A15&gt;=2000,A15&lt;=2100,B15&lt;&gt;"",OR(C15="Project manager",C15="Engineer",C15="Designer",C15="Technician"),ISNUMBER(D15),ISNUMBER(E15),E15&gt;=0,COUNTIFS($A$6:$A$100,A15,$B$6:$B$100,B15,$C$6:$C$100,C15)=1),"OK","REVIEW"))</x:f>
        <x:v>OK</x:v>
      </x:c>
      <x:c r="H15" s="2"/>
      <x:c r="I15" s="2"/>
      <x:c r="J15" s="2"/>
    </x:row>
    <x:row r="16" ht="23" customHeight="1">
      <x:c r="A16" s="6" t="n">
        <x:v>2027</x:v>
      </x:c>
      <x:c r="B16" s="6" t="str">
        <x:v>v1</x:v>
      </x:c>
      <x:c r="C16" s="6" t="str">
        <x:v>Designer</x:v>
      </x:c>
      <x:c r="D16" s="22" t="n">
        <x:v>46388</x:v>
      </x:c>
      <x:c r="E16" s="21" t="n">
        <x:v>95</x:v>
      </x:c>
      <x:c r="F16" s="6" t="str">
        <x:v>Illustrative planning fee</x:v>
      </x:c>
      <x:c r="G16" s="2" t="str">
        <x:f>IF(COUNTA(A16:F16)=0,"",IF(AND(ISNUMBER(A16),A16=INT(A16),A16&gt;=2000,A16&lt;=2100,B16&lt;&gt;"",OR(C16="Project manager",C16="Engineer",C16="Designer",C16="Technician"),ISNUMBER(D16),ISNUMBER(E16),E16&gt;=0,COUNTIFS($A$6:$A$100,A16,$B$6:$B$100,B16,$C$6:$C$100,C16)=1),"OK","REVIEW"))</x:f>
        <x:v>OK</x:v>
      </x:c>
      <x:c r="H16" s="2"/>
      <x:c r="I16" s="2"/>
      <x:c r="J16" s="2"/>
    </x:row>
    <x:row r="17" ht="23" customHeight="1">
      <x:c r="A17" s="6" t="n">
        <x:v>2027</x:v>
      </x:c>
      <x:c r="B17" s="6" t="str">
        <x:v>v1</x:v>
      </x:c>
      <x:c r="C17" s="6" t="str">
        <x:v>Technician</x:v>
      </x:c>
      <x:c r="D17" s="22" t="n">
        <x:v>46388</x:v>
      </x:c>
      <x:c r="E17" s="21" t="n">
        <x:v>75</x:v>
      </x:c>
      <x:c r="F17" s="6" t="str">
        <x:v>Illustrative planning fee</x:v>
      </x:c>
      <x:c r="G17" s="2" t="str">
        <x:f>IF(COUNTA(A17:F17)=0,"",IF(AND(ISNUMBER(A17),A17=INT(A17),A17&gt;=2000,A17&lt;=2100,B17&lt;&gt;"",OR(C17="Project manager",C17="Engineer",C17="Designer",C17="Technician"),ISNUMBER(D17),ISNUMBER(E17),E17&gt;=0,COUNTIFS($A$6:$A$100,A17,$B$6:$B$100,B17,$C$6:$C$100,C17)=1),"OK","REVIEW"))</x:f>
        <x:v>OK</x:v>
      </x:c>
      <x:c r="H17" s="2"/>
      <x:c r="I17" s="2"/>
      <x:c r="J17" s="2"/>
    </x:row>
    <x:row r="18" ht="23" customHeight="1">
      <x:c r="A18" s="6" t="n">
        <x:v>2026</x:v>
      </x:c>
      <x:c r="B18" s="6" t="str">
        <x:v>v2</x:v>
      </x:c>
      <x:c r="C18" s="6" t="str">
        <x:v>Project manager</x:v>
      </x:c>
      <x:c r="D18" s="22" t="n">
        <x:v>46204</x:v>
      </x:c>
      <x:c r="E18" s="21" t="n">
        <x:v>165</x:v>
      </x:c>
      <x:c r="F18" s="6" t="str">
        <x:v>Illustrative planning fee</x:v>
      </x:c>
      <x:c r="G18" s="2" t="str">
        <x:f>IF(COUNTA(A18:F18)=0,"",IF(AND(ISNUMBER(A18),A18=INT(A18),A18&gt;=2000,A18&lt;=2100,B18&lt;&gt;"",OR(C18="Project manager",C18="Engineer",C18="Designer",C18="Technician"),ISNUMBER(D18),ISNUMBER(E18),E18&gt;=0,COUNTIFS($A$6:$A$100,A18,$B$6:$B$100,B18,$C$6:$C$100,C18)=1),"OK","REVIEW"))</x:f>
        <x:v>OK</x:v>
      </x:c>
      <x:c r="H18" s="2"/>
      <x:c r="I18" s="2"/>
      <x:c r="J18" s="2"/>
    </x:row>
    <x:row r="19" ht="23" customHeight="1">
      <x:c r="A19" s="6" t="n">
        <x:v>2026</x:v>
      </x:c>
      <x:c r="B19" s="6" t="str">
        <x:v>v2</x:v>
      </x:c>
      <x:c r="C19" s="6" t="str">
        <x:v>Engineer</x:v>
      </x:c>
      <x:c r="D19" s="22" t="n">
        <x:v>46204</x:v>
      </x:c>
      <x:c r="E19" s="21" t="n">
        <x:v>130</x:v>
      </x:c>
      <x:c r="F19" s="6" t="str">
        <x:v>Illustrative planning fee</x:v>
      </x:c>
      <x:c r="G19" s="2" t="str">
        <x:f>IF(COUNTA(A19:F19)=0,"",IF(AND(ISNUMBER(A19),A19=INT(A19),A19&gt;=2000,A19&lt;=2100,B19&lt;&gt;"",OR(C19="Project manager",C19="Engineer",C19="Designer",C19="Technician"),ISNUMBER(D19),ISNUMBER(E19),E19&gt;=0,COUNTIFS($A$6:$A$100,A19,$B$6:$B$100,B19,$C$6:$C$100,C19)=1),"OK","REVIEW"))</x:f>
        <x:v>OK</x:v>
      </x:c>
      <x:c r="H19" s="2"/>
      <x:c r="I19" s="2"/>
      <x:c r="J19" s="2"/>
    </x:row>
    <x:row r="20" ht="23" customHeight="1">
      <x:c r="A20" s="6" t="n">
        <x:v>2026</x:v>
      </x:c>
      <x:c r="B20" s="6" t="str">
        <x:v>v2</x:v>
      </x:c>
      <x:c r="C20" s="6" t="str">
        <x:v>Designer</x:v>
      </x:c>
      <x:c r="D20" s="22" t="n">
        <x:v>46204</x:v>
      </x:c>
      <x:c r="E20" s="21" t="n">
        <x:v>93</x:v>
      </x:c>
      <x:c r="F20" s="6" t="str">
        <x:v>Illustrative planning fee</x:v>
      </x:c>
      <x:c r="G20" s="2" t="str">
        <x:f>IF(COUNTA(A20:F20)=0,"",IF(AND(ISNUMBER(A20),A20=INT(A20),A20&gt;=2000,A20&lt;=2100,B20&lt;&gt;"",OR(C20="Project manager",C20="Engineer",C20="Designer",C20="Technician"),ISNUMBER(D20),ISNUMBER(E20),E20&gt;=0,COUNTIFS($A$6:$A$100,A20,$B$6:$B$100,B20,$C$6:$C$100,C20)=1),"OK","REVIEW"))</x:f>
        <x:v>OK</x:v>
      </x:c>
      <x:c r="H20" s="2"/>
      <x:c r="I20" s="2"/>
      <x:c r="J20" s="2"/>
    </x:row>
    <x:row r="21" ht="23" customHeight="1">
      <x:c r="A21" s="6" t="n">
        <x:v>2026</x:v>
      </x:c>
      <x:c r="B21" s="6" t="str">
        <x:v>v2</x:v>
      </x:c>
      <x:c r="C21" s="6" t="str">
        <x:v>Technician</x:v>
      </x:c>
      <x:c r="D21" s="22" t="n">
        <x:v>46204</x:v>
      </x:c>
      <x:c r="E21" s="21" t="n">
        <x:v>72</x:v>
      </x:c>
      <x:c r="F21" s="6" t="str">
        <x:v>Illustrative planning fee</x:v>
      </x:c>
      <x:c r="G21" s="2" t="str">
        <x:f>IF(COUNTA(A21:F21)=0,"",IF(AND(ISNUMBER(A21),A21=INT(A21),A21&gt;=2000,A21&lt;=2100,B21&lt;&gt;"",OR(C21="Project manager",C21="Engineer",C21="Designer",C21="Technician"),ISNUMBER(D21),ISNUMBER(E21),E21&gt;=0,COUNTIFS($A$6:$A$100,A21,$B$6:$B$100,B21,$C$6:$C$100,C21)=1),"OK","REVIEW"))</x:f>
        <x:v>OK</x:v>
      </x:c>
      <x:c r="H21" s="2"/>
      <x:c r="I21" s="2"/>
      <x:c r="J21" s="2"/>
    </x:row>
    <x:row r="22" ht="23" customHeight="1">
      <x:c r="A22" s="6"/>
      <x:c r="B22" s="6"/>
      <x:c r="C22" s="6"/>
      <x:c r="D22" s="22"/>
      <x:c r="E22" s="21"/>
      <x:c r="F22" s="6"/>
      <x:c r="G22" s="2" t="str">
        <x:f>IF(COUNTA(A22:F22)=0,"",IF(AND(ISNUMBER(A22),A22=INT(A22),A22&gt;=2000,A22&lt;=2100,B22&lt;&gt;"",OR(C22="Project manager",C22="Engineer",C22="Designer",C22="Technician"),ISNUMBER(D22),ISNUMBER(E22),E22&gt;=0,COUNTIFS($A$6:$A$100,A22,$B$6:$B$100,B22,$C$6:$C$100,C22)=1),"OK","REVIEW"))</x:f>
      </x:c>
      <x:c r="H22" s="2"/>
      <x:c r="I22" s="2"/>
      <x:c r="J22" s="2"/>
    </x:row>
    <x:row r="23" ht="23" customHeight="1">
      <x:c r="A23" s="6"/>
      <x:c r="B23" s="6"/>
      <x:c r="C23" s="6"/>
      <x:c r="D23" s="22"/>
      <x:c r="E23" s="21"/>
      <x:c r="F23" s="6"/>
      <x:c r="G23" s="2" t="str">
        <x:f>IF(COUNTA(A23:F23)=0,"",IF(AND(ISNUMBER(A23),A23=INT(A23),A23&gt;=2000,A23&lt;=2100,B23&lt;&gt;"",OR(C23="Project manager",C23="Engineer",C23="Designer",C23="Technician"),ISNUMBER(D23),ISNUMBER(E23),E23&gt;=0,COUNTIFS($A$6:$A$100,A23,$B$6:$B$100,B23,$C$6:$C$100,C23)=1),"OK","REVIEW"))</x:f>
      </x:c>
      <x:c r="H23" s="2"/>
      <x:c r="I23" s="2"/>
      <x:c r="J23" s="2"/>
    </x:row>
    <x:row r="24" ht="23" customHeight="1">
      <x:c r="A24" s="6"/>
      <x:c r="B24" s="6"/>
      <x:c r="C24" s="6"/>
      <x:c r="D24" s="22"/>
      <x:c r="E24" s="21"/>
      <x:c r="F24" s="6"/>
      <x:c r="G24" s="2" t="str">
        <x:f>IF(COUNTA(A24:F24)=0,"",IF(AND(ISNUMBER(A24),A24=INT(A24),A24&gt;=2000,A24&lt;=2100,B24&lt;&gt;"",OR(C24="Project manager",C24="Engineer",C24="Designer",C24="Technician"),ISNUMBER(D24),ISNUMBER(E24),E24&gt;=0,COUNTIFS($A$6:$A$100,A24,$B$6:$B$100,B24,$C$6:$C$100,C24)=1),"OK","REVIEW"))</x:f>
      </x:c>
      <x:c r="H24" s="2"/>
      <x:c r="I24" s="2"/>
      <x:c r="J24" s="2"/>
    </x:row>
    <x:row r="25" ht="23" customHeight="1">
      <x:c r="A25" s="6"/>
      <x:c r="B25" s="6"/>
      <x:c r="C25" s="6"/>
      <x:c r="D25" s="22"/>
      <x:c r="E25" s="21"/>
      <x:c r="F25" s="6"/>
      <x:c r="G25" s="2" t="str">
        <x:f>IF(COUNTA(A25:F25)=0,"",IF(AND(ISNUMBER(A25),A25=INT(A25),A25&gt;=2000,A25&lt;=2100,B25&lt;&gt;"",OR(C25="Project manager",C25="Engineer",C25="Designer",C25="Technician"),ISNUMBER(D25),ISNUMBER(E25),E25&gt;=0,COUNTIFS($A$6:$A$100,A25,$B$6:$B$100,B25,$C$6:$C$100,C25)=1),"OK","REVIEW"))</x:f>
      </x:c>
      <x:c r="H25" s="2"/>
      <x:c r="I25" s="2"/>
      <x:c r="J25" s="2"/>
    </x:row>
    <x:row r="26" ht="23" customHeight="1">
      <x:c r="A26" s="6"/>
      <x:c r="B26" s="6"/>
      <x:c r="C26" s="6"/>
      <x:c r="D26" s="22"/>
      <x:c r="E26" s="21"/>
      <x:c r="F26" s="6"/>
      <x:c r="G26" s="2" t="str">
        <x:f>IF(COUNTA(A26:F26)=0,"",IF(AND(ISNUMBER(A26),A26=INT(A26),A26&gt;=2000,A26&lt;=2100,B26&lt;&gt;"",OR(C26="Project manager",C26="Engineer",C26="Designer",C26="Technician"),ISNUMBER(D26),ISNUMBER(E26),E26&gt;=0,COUNTIFS($A$6:$A$100,A26,$B$6:$B$100,B26,$C$6:$C$100,C26)=1),"OK","REVIEW"))</x:f>
      </x:c>
      <x:c r="H26" s="2"/>
      <x:c r="I26" s="2"/>
      <x:c r="J26" s="2"/>
    </x:row>
    <x:row r="27" ht="23" customHeight="1">
      <x:c r="A27" s="6"/>
      <x:c r="B27" s="6"/>
      <x:c r="C27" s="6"/>
      <x:c r="D27" s="22"/>
      <x:c r="E27" s="21"/>
      <x:c r="F27" s="6"/>
      <x:c r="G27" s="2" t="str">
        <x:f>IF(COUNTA(A27:F27)=0,"",IF(AND(ISNUMBER(A27),A27=INT(A27),A27&gt;=2000,A27&lt;=2100,B27&lt;&gt;"",OR(C27="Project manager",C27="Engineer",C27="Designer",C27="Technician"),ISNUMBER(D27),ISNUMBER(E27),E27&gt;=0,COUNTIFS($A$6:$A$100,A27,$B$6:$B$100,B27,$C$6:$C$100,C27)=1),"OK","REVIEW"))</x:f>
      </x:c>
      <x:c r="H27" s="2"/>
      <x:c r="I27" s="2"/>
      <x:c r="J27" s="2"/>
    </x:row>
    <x:row r="28" ht="23" customHeight="1">
      <x:c r="A28" s="6"/>
      <x:c r="B28" s="6"/>
      <x:c r="C28" s="6"/>
      <x:c r="D28" s="22"/>
      <x:c r="E28" s="21"/>
      <x:c r="F28" s="6"/>
      <x:c r="G28" s="2" t="str">
        <x:f>IF(COUNTA(A28:F28)=0,"",IF(AND(ISNUMBER(A28),A28=INT(A28),A28&gt;=2000,A28&lt;=2100,B28&lt;&gt;"",OR(C28="Project manager",C28="Engineer",C28="Designer",C28="Technician"),ISNUMBER(D28),ISNUMBER(E28),E28&gt;=0,COUNTIFS($A$6:$A$100,A28,$B$6:$B$100,B28,$C$6:$C$100,C28)=1),"OK","REVIEW"))</x:f>
      </x:c>
      <x:c r="H28" s="2"/>
      <x:c r="I28" s="2"/>
      <x:c r="J28" s="2"/>
    </x:row>
    <x:row r="29" ht="23" customHeight="1">
      <x:c r="A29" s="6"/>
      <x:c r="B29" s="6"/>
      <x:c r="C29" s="6"/>
      <x:c r="D29" s="22"/>
      <x:c r="E29" s="21"/>
      <x:c r="F29" s="6"/>
      <x:c r="G29" s="2" t="str">
        <x:f>IF(COUNTA(A29:F29)=0,"",IF(AND(ISNUMBER(A29),A29=INT(A29),A29&gt;=2000,A29&lt;=2100,B29&lt;&gt;"",OR(C29="Project manager",C29="Engineer",C29="Designer",C29="Technician"),ISNUMBER(D29),ISNUMBER(E29),E29&gt;=0,COUNTIFS($A$6:$A$100,A29,$B$6:$B$100,B29,$C$6:$C$100,C29)=1),"OK","REVIEW"))</x:f>
      </x:c>
      <x:c r="H29" s="2"/>
      <x:c r="I29" s="2"/>
      <x:c r="J29" s="2"/>
    </x:row>
    <x:row r="30" ht="23" customHeight="1">
      <x:c r="A30" s="6"/>
      <x:c r="B30" s="6"/>
      <x:c r="C30" s="6"/>
      <x:c r="D30" s="22"/>
      <x:c r="E30" s="21"/>
      <x:c r="F30" s="6"/>
      <x:c r="G30" s="2" t="str">
        <x:f>IF(COUNTA(A30:F30)=0,"",IF(AND(ISNUMBER(A30),A30=INT(A30),A30&gt;=2000,A30&lt;=2100,B30&lt;&gt;"",OR(C30="Project manager",C30="Engineer",C30="Designer",C30="Technician"),ISNUMBER(D30),ISNUMBER(E30),E30&gt;=0,COUNTIFS($A$6:$A$100,A30,$B$6:$B$100,B30,$C$6:$C$100,C30)=1),"OK","REVIEW"))</x:f>
      </x:c>
      <x:c r="H30" s="2"/>
      <x:c r="I30" s="2"/>
      <x:c r="J30" s="2"/>
    </x:row>
    <x:row r="31" ht="23" customHeight="1">
      <x:c r="A31" s="6"/>
      <x:c r="B31" s="6"/>
      <x:c r="C31" s="6"/>
      <x:c r="D31" s="22"/>
      <x:c r="E31" s="21"/>
      <x:c r="F31" s="6"/>
      <x:c r="G31" s="2" t="str">
        <x:f>IF(COUNTA(A31:F31)=0,"",IF(AND(ISNUMBER(A31),A31=INT(A31),A31&gt;=2000,A31&lt;=2100,B31&lt;&gt;"",OR(C31="Project manager",C31="Engineer",C31="Designer",C31="Technician"),ISNUMBER(D31),ISNUMBER(E31),E31&gt;=0,COUNTIFS($A$6:$A$100,A31,$B$6:$B$100,B31,$C$6:$C$100,C31)=1),"OK","REVIEW"))</x:f>
      </x:c>
      <x:c r="H31" s="2"/>
      <x:c r="I31" s="2"/>
      <x:c r="J31" s="2"/>
    </x:row>
    <x:row r="32" ht="23" customHeight="1">
      <x:c r="A32" s="6"/>
      <x:c r="B32" s="6"/>
      <x:c r="C32" s="6"/>
      <x:c r="D32" s="22"/>
      <x:c r="E32" s="21"/>
      <x:c r="F32" s="6"/>
      <x:c r="G32" s="2" t="str">
        <x:f>IF(COUNTA(A32:F32)=0,"",IF(AND(ISNUMBER(A32),A32=INT(A32),A32&gt;=2000,A32&lt;=2100,B32&lt;&gt;"",OR(C32="Project manager",C32="Engineer",C32="Designer",C32="Technician"),ISNUMBER(D32),ISNUMBER(E32),E32&gt;=0,COUNTIFS($A$6:$A$100,A32,$B$6:$B$100,B32,$C$6:$C$100,C32)=1),"OK","REVIEW"))</x:f>
      </x:c>
      <x:c r="H32" s="2"/>
      <x:c r="I32" s="2"/>
      <x:c r="J32" s="2"/>
    </x:row>
    <x:row r="33" ht="23" customHeight="1">
      <x:c r="A33" s="6"/>
      <x:c r="B33" s="6"/>
      <x:c r="C33" s="6"/>
      <x:c r="D33" s="22"/>
      <x:c r="E33" s="21"/>
      <x:c r="F33" s="6"/>
      <x:c r="G33" s="2" t="str">
        <x:f>IF(COUNTA(A33:F33)=0,"",IF(AND(ISNUMBER(A33),A33=INT(A33),A33&gt;=2000,A33&lt;=2100,B33&lt;&gt;"",OR(C33="Project manager",C33="Engineer",C33="Designer",C33="Technician"),ISNUMBER(D33),ISNUMBER(E33),E33&gt;=0,COUNTIFS($A$6:$A$100,A33,$B$6:$B$100,B33,$C$6:$C$100,C33)=1),"OK","REVIEW"))</x:f>
      </x:c>
      <x:c r="H33" s="2"/>
      <x:c r="I33" s="2"/>
      <x:c r="J33" s="2"/>
    </x:row>
    <x:row r="34" ht="23" customHeight="1">
      <x:c r="A34" s="6"/>
      <x:c r="B34" s="6"/>
      <x:c r="C34" s="6"/>
      <x:c r="D34" s="22"/>
      <x:c r="E34" s="21"/>
      <x:c r="F34" s="6"/>
      <x:c r="G34" s="2" t="str">
        <x:f>IF(COUNTA(A34:F34)=0,"",IF(AND(ISNUMBER(A34),A34=INT(A34),A34&gt;=2000,A34&lt;=2100,B34&lt;&gt;"",OR(C34="Project manager",C34="Engineer",C34="Designer",C34="Technician"),ISNUMBER(D34),ISNUMBER(E34),E34&gt;=0,COUNTIFS($A$6:$A$100,A34,$B$6:$B$100,B34,$C$6:$C$100,C34)=1),"OK","REVIEW"))</x:f>
      </x:c>
      <x:c r="H34" s="2"/>
      <x:c r="I34" s="2"/>
      <x:c r="J34" s="2"/>
    </x:row>
    <x:row r="35" ht="23" customHeight="1">
      <x:c r="A35" s="6"/>
      <x:c r="B35" s="6"/>
      <x:c r="C35" s="6"/>
      <x:c r="D35" s="22"/>
      <x:c r="E35" s="21"/>
      <x:c r="F35" s="6"/>
      <x:c r="G35" s="2" t="str">
        <x:f>IF(COUNTA(A35:F35)=0,"",IF(AND(ISNUMBER(A35),A35=INT(A35),A35&gt;=2000,A35&lt;=2100,B35&lt;&gt;"",OR(C35="Project manager",C35="Engineer",C35="Designer",C35="Technician"),ISNUMBER(D35),ISNUMBER(E35),E35&gt;=0,COUNTIFS($A$6:$A$100,A35,$B$6:$B$100,B35,$C$6:$C$100,C35)=1),"OK","REVIEW"))</x:f>
      </x:c>
      <x:c r="H35" s="2"/>
      <x:c r="I35" s="2"/>
      <x:c r="J35" s="2"/>
    </x:row>
    <x:row r="36" ht="23" customHeight="1">
      <x:c r="A36" s="6"/>
      <x:c r="B36" s="6"/>
      <x:c r="C36" s="6"/>
      <x:c r="D36" s="22"/>
      <x:c r="E36" s="21"/>
      <x:c r="F36" s="6"/>
      <x:c r="G36" s="2" t="str">
        <x:f>IF(COUNTA(A36:F36)=0,"",IF(AND(ISNUMBER(A36),A36=INT(A36),A36&gt;=2000,A36&lt;=2100,B36&lt;&gt;"",OR(C36="Project manager",C36="Engineer",C36="Designer",C36="Technician"),ISNUMBER(D36),ISNUMBER(E36),E36&gt;=0,COUNTIFS($A$6:$A$100,A36,$B$6:$B$100,B36,$C$6:$C$100,C36)=1),"OK","REVIEW"))</x:f>
      </x:c>
      <x:c r="H36" s="2"/>
      <x:c r="I36" s="2"/>
      <x:c r="J36" s="2"/>
    </x:row>
    <x:row r="37" ht="23" customHeight="1">
      <x:c r="A37" s="6"/>
      <x:c r="B37" s="6"/>
      <x:c r="C37" s="6"/>
      <x:c r="D37" s="22"/>
      <x:c r="E37" s="21"/>
      <x:c r="F37" s="6"/>
      <x:c r="G37" s="2" t="str">
        <x:f>IF(COUNTA(A37:F37)=0,"",IF(AND(ISNUMBER(A37),A37=INT(A37),A37&gt;=2000,A37&lt;=2100,B37&lt;&gt;"",OR(C37="Project manager",C37="Engineer",C37="Designer",C37="Technician"),ISNUMBER(D37),ISNUMBER(E37),E37&gt;=0,COUNTIFS($A$6:$A$100,A37,$B$6:$B$100,B37,$C$6:$C$100,C37)=1),"OK","REVIEW"))</x:f>
      </x:c>
      <x:c r="H37" s="2"/>
      <x:c r="I37" s="2"/>
      <x:c r="J37" s="2"/>
    </x:row>
    <x:row r="38" ht="23" customHeight="1">
      <x:c r="A38" s="6"/>
      <x:c r="B38" s="6"/>
      <x:c r="C38" s="6"/>
      <x:c r="D38" s="22"/>
      <x:c r="E38" s="21"/>
      <x:c r="F38" s="6"/>
      <x:c r="G38" s="2" t="str">
        <x:f>IF(COUNTA(A38:F38)=0,"",IF(AND(ISNUMBER(A38),A38=INT(A38),A38&gt;=2000,A38&lt;=2100,B38&lt;&gt;"",OR(C38="Project manager",C38="Engineer",C38="Designer",C38="Technician"),ISNUMBER(D38),ISNUMBER(E38),E38&gt;=0,COUNTIFS($A$6:$A$100,A38,$B$6:$B$100,B38,$C$6:$C$100,C38)=1),"OK","REVIEW"))</x:f>
      </x:c>
      <x:c r="H38" s="2"/>
      <x:c r="I38" s="2"/>
      <x:c r="J38" s="2"/>
    </x:row>
    <x:row r="39" ht="23" customHeight="1">
      <x:c r="A39" s="6"/>
      <x:c r="B39" s="6"/>
      <x:c r="C39" s="6"/>
      <x:c r="D39" s="22"/>
      <x:c r="E39" s="21"/>
      <x:c r="F39" s="6"/>
      <x:c r="G39" s="2" t="str">
        <x:f>IF(COUNTA(A39:F39)=0,"",IF(AND(ISNUMBER(A39),A39=INT(A39),A39&gt;=2000,A39&lt;=2100,B39&lt;&gt;"",OR(C39="Project manager",C39="Engineer",C39="Designer",C39="Technician"),ISNUMBER(D39),ISNUMBER(E39),E39&gt;=0,COUNTIFS($A$6:$A$100,A39,$B$6:$B$100,B39,$C$6:$C$100,C39)=1),"OK","REVIEW"))</x:f>
      </x:c>
      <x:c r="H39" s="2"/>
      <x:c r="I39" s="2"/>
      <x:c r="J39" s="2"/>
    </x:row>
    <x:row r="40" ht="23" customHeight="1">
      <x:c r="A40" s="6"/>
      <x:c r="B40" s="6"/>
      <x:c r="C40" s="6"/>
      <x:c r="D40" s="22"/>
      <x:c r="E40" s="21"/>
      <x:c r="F40" s="6"/>
      <x:c r="G40" s="2" t="str">
        <x:f>IF(COUNTA(A40:F40)=0,"",IF(AND(ISNUMBER(A40),A40=INT(A40),A40&gt;=2000,A40&lt;=2100,B40&lt;&gt;"",OR(C40="Project manager",C40="Engineer",C40="Designer",C40="Technician"),ISNUMBER(D40),ISNUMBER(E40),E40&gt;=0,COUNTIFS($A$6:$A$100,A40,$B$6:$B$100,B40,$C$6:$C$100,C40)=1),"OK","REVIEW"))</x:f>
      </x:c>
      <x:c r="H40" s="2"/>
      <x:c r="I40" s="2"/>
      <x:c r="J40" s="2"/>
    </x:row>
    <x:row r="41" ht="23" customHeight="1">
      <x:c r="A41" s="6"/>
      <x:c r="B41" s="6"/>
      <x:c r="C41" s="6"/>
      <x:c r="D41" s="22"/>
      <x:c r="E41" s="21"/>
      <x:c r="F41" s="6"/>
      <x:c r="G41" s="2" t="str">
        <x:f>IF(COUNTA(A41:F41)=0,"",IF(AND(ISNUMBER(A41),A41=INT(A41),A41&gt;=2000,A41&lt;=2100,B41&lt;&gt;"",OR(C41="Project manager",C41="Engineer",C41="Designer",C41="Technician"),ISNUMBER(D41),ISNUMBER(E41),E41&gt;=0,COUNTIFS($A$6:$A$100,A41,$B$6:$B$100,B41,$C$6:$C$100,C41)=1),"OK","REVIEW"))</x:f>
      </x:c>
      <x:c r="H41" s="2"/>
      <x:c r="I41" s="2"/>
      <x:c r="J41" s="2"/>
    </x:row>
    <x:row r="42" ht="23" customHeight="1">
      <x:c r="A42" s="6"/>
      <x:c r="B42" s="6"/>
      <x:c r="C42" s="6"/>
      <x:c r="D42" s="22"/>
      <x:c r="E42" s="21"/>
      <x:c r="F42" s="6"/>
      <x:c r="G42" s="2" t="str">
        <x:f>IF(COUNTA(A42:F42)=0,"",IF(AND(ISNUMBER(A42),A42=INT(A42),A42&gt;=2000,A42&lt;=2100,B42&lt;&gt;"",OR(C42="Project manager",C42="Engineer",C42="Designer",C42="Technician"),ISNUMBER(D42),ISNUMBER(E42),E42&gt;=0,COUNTIFS($A$6:$A$100,A42,$B$6:$B$100,B42,$C$6:$C$100,C42)=1),"OK","REVIEW"))</x:f>
      </x:c>
      <x:c r="H42" s="2"/>
      <x:c r="I42" s="2"/>
      <x:c r="J42" s="2"/>
    </x:row>
    <x:row r="43" ht="23" customHeight="1">
      <x:c r="A43" s="6"/>
      <x:c r="B43" s="6"/>
      <x:c r="C43" s="6"/>
      <x:c r="D43" s="22"/>
      <x:c r="E43" s="21"/>
      <x:c r="F43" s="6"/>
      <x:c r="G43" s="2" t="str">
        <x:f>IF(COUNTA(A43:F43)=0,"",IF(AND(ISNUMBER(A43),A43=INT(A43),A43&gt;=2000,A43&lt;=2100,B43&lt;&gt;"",OR(C43="Project manager",C43="Engineer",C43="Designer",C43="Technician"),ISNUMBER(D43),ISNUMBER(E43),E43&gt;=0,COUNTIFS($A$6:$A$100,A43,$B$6:$B$100,B43,$C$6:$C$100,C43)=1),"OK","REVIEW"))</x:f>
      </x:c>
      <x:c r="H43" s="2"/>
      <x:c r="I43" s="2"/>
      <x:c r="J43" s="2"/>
    </x:row>
    <x:row r="44" ht="23" customHeight="1">
      <x:c r="A44" s="6"/>
      <x:c r="B44" s="6"/>
      <x:c r="C44" s="6"/>
      <x:c r="D44" s="22"/>
      <x:c r="E44" s="21"/>
      <x:c r="F44" s="6"/>
      <x:c r="G44" s="2" t="str">
        <x:f>IF(COUNTA(A44:F44)=0,"",IF(AND(ISNUMBER(A44),A44=INT(A44),A44&gt;=2000,A44&lt;=2100,B44&lt;&gt;"",OR(C44="Project manager",C44="Engineer",C44="Designer",C44="Technician"),ISNUMBER(D44),ISNUMBER(E44),E44&gt;=0,COUNTIFS($A$6:$A$100,A44,$B$6:$B$100,B44,$C$6:$C$100,C44)=1),"OK","REVIEW"))</x:f>
      </x:c>
      <x:c r="H44" s="2"/>
      <x:c r="I44" s="2"/>
      <x:c r="J44" s="2"/>
    </x:row>
    <x:row r="45" ht="23" customHeight="1">
      <x:c r="A45" s="6"/>
      <x:c r="B45" s="6"/>
      <x:c r="C45" s="6"/>
      <x:c r="D45" s="22"/>
      <x:c r="E45" s="21"/>
      <x:c r="F45" s="6"/>
      <x:c r="G45" s="2" t="str">
        <x:f>IF(COUNTA(A45:F45)=0,"",IF(AND(ISNUMBER(A45),A45=INT(A45),A45&gt;=2000,A45&lt;=2100,B45&lt;&gt;"",OR(C45="Project manager",C45="Engineer",C45="Designer",C45="Technician"),ISNUMBER(D45),ISNUMBER(E45),E45&gt;=0,COUNTIFS($A$6:$A$100,A45,$B$6:$B$100,B45,$C$6:$C$100,C45)=1),"OK","REVIEW"))</x:f>
      </x:c>
      <x:c r="H45" s="2"/>
      <x:c r="I45" s="2"/>
      <x:c r="J45" s="2"/>
    </x:row>
    <x:row r="46" ht="23" customHeight="1">
      <x:c r="A46" s="6"/>
      <x:c r="B46" s="6"/>
      <x:c r="C46" s="6"/>
      <x:c r="D46" s="22"/>
      <x:c r="E46" s="21"/>
      <x:c r="F46" s="6"/>
      <x:c r="G46" s="2" t="str">
        <x:f>IF(COUNTA(A46:F46)=0,"",IF(AND(ISNUMBER(A46),A46=INT(A46),A46&gt;=2000,A46&lt;=2100,B46&lt;&gt;"",OR(C46="Project manager",C46="Engineer",C46="Designer",C46="Technician"),ISNUMBER(D46),ISNUMBER(E46),E46&gt;=0,COUNTIFS($A$6:$A$100,A46,$B$6:$B$100,B46,$C$6:$C$100,C46)=1),"OK","REVIEW"))</x:f>
      </x:c>
      <x:c r="H46" s="2"/>
      <x:c r="I46" s="2"/>
      <x:c r="J46" s="2"/>
    </x:row>
    <x:row r="47" ht="23" customHeight="1">
      <x:c r="A47" s="6"/>
      <x:c r="B47" s="6"/>
      <x:c r="C47" s="6"/>
      <x:c r="D47" s="22"/>
      <x:c r="E47" s="21"/>
      <x:c r="F47" s="6"/>
      <x:c r="G47" s="2" t="str">
        <x:f>IF(COUNTA(A47:F47)=0,"",IF(AND(ISNUMBER(A47),A47=INT(A47),A47&gt;=2000,A47&lt;=2100,B47&lt;&gt;"",OR(C47="Project manager",C47="Engineer",C47="Designer",C47="Technician"),ISNUMBER(D47),ISNUMBER(E47),E47&gt;=0,COUNTIFS($A$6:$A$100,A47,$B$6:$B$100,B47,$C$6:$C$100,C47)=1),"OK","REVIEW"))</x:f>
      </x:c>
      <x:c r="H47" s="2"/>
      <x:c r="I47" s="2"/>
      <x:c r="J47" s="2"/>
    </x:row>
    <x:row r="48" ht="23" customHeight="1">
      <x:c r="A48" s="6"/>
      <x:c r="B48" s="6"/>
      <x:c r="C48" s="6"/>
      <x:c r="D48" s="22"/>
      <x:c r="E48" s="21"/>
      <x:c r="F48" s="6"/>
      <x:c r="G48" s="2" t="str">
        <x:f>IF(COUNTA(A48:F48)=0,"",IF(AND(ISNUMBER(A48),A48=INT(A48),A48&gt;=2000,A48&lt;=2100,B48&lt;&gt;"",OR(C48="Project manager",C48="Engineer",C48="Designer",C48="Technician"),ISNUMBER(D48),ISNUMBER(E48),E48&gt;=0,COUNTIFS($A$6:$A$100,A48,$B$6:$B$100,B48,$C$6:$C$100,C48)=1),"OK","REVIEW"))</x:f>
      </x:c>
      <x:c r="H48" s="2"/>
      <x:c r="I48" s="2"/>
      <x:c r="J48" s="2"/>
    </x:row>
    <x:row r="49" ht="23" customHeight="1">
      <x:c r="A49" s="6"/>
      <x:c r="B49" s="6"/>
      <x:c r="C49" s="6"/>
      <x:c r="D49" s="22"/>
      <x:c r="E49" s="21"/>
      <x:c r="F49" s="6"/>
      <x:c r="G49" s="2" t="str">
        <x:f>IF(COUNTA(A49:F49)=0,"",IF(AND(ISNUMBER(A49),A49=INT(A49),A49&gt;=2000,A49&lt;=2100,B49&lt;&gt;"",OR(C49="Project manager",C49="Engineer",C49="Designer",C49="Technician"),ISNUMBER(D49),ISNUMBER(E49),E49&gt;=0,COUNTIFS($A$6:$A$100,A49,$B$6:$B$100,B49,$C$6:$C$100,C49)=1),"OK","REVIEW"))</x:f>
      </x:c>
      <x:c r="H49" s="2"/>
      <x:c r="I49" s="2"/>
      <x:c r="J49" s="2"/>
    </x:row>
    <x:row r="50" ht="23" customHeight="1">
      <x:c r="A50" s="6"/>
      <x:c r="B50" s="6"/>
      <x:c r="C50" s="6"/>
      <x:c r="D50" s="22"/>
      <x:c r="E50" s="21"/>
      <x:c r="F50" s="6"/>
      <x:c r="G50" s="2" t="str">
        <x:f>IF(COUNTA(A50:F50)=0,"",IF(AND(ISNUMBER(A50),A50=INT(A50),A50&gt;=2000,A50&lt;=2100,B50&lt;&gt;"",OR(C50="Project manager",C50="Engineer",C50="Designer",C50="Technician"),ISNUMBER(D50),ISNUMBER(E50),E50&gt;=0,COUNTIFS($A$6:$A$100,A50,$B$6:$B$100,B50,$C$6:$C$100,C50)=1),"OK","REVIEW"))</x:f>
      </x:c>
      <x:c r="H50" s="2"/>
      <x:c r="I50" s="2"/>
      <x:c r="J50" s="2"/>
    </x:row>
    <x:row r="51" ht="23" customHeight="1">
      <x:c r="A51" s="6"/>
      <x:c r="B51" s="6"/>
      <x:c r="C51" s="6"/>
      <x:c r="D51" s="22"/>
      <x:c r="E51" s="21"/>
      <x:c r="F51" s="6"/>
      <x:c r="G51" s="2" t="str">
        <x:f>IF(COUNTA(A51:F51)=0,"",IF(AND(ISNUMBER(A51),A51=INT(A51),A51&gt;=2000,A51&lt;=2100,B51&lt;&gt;"",OR(C51="Project manager",C51="Engineer",C51="Designer",C51="Technician"),ISNUMBER(D51),ISNUMBER(E51),E51&gt;=0,COUNTIFS($A$6:$A$100,A51,$B$6:$B$100,B51,$C$6:$C$100,C51)=1),"OK","REVIEW"))</x:f>
      </x:c>
      <x:c r="H51" s="2"/>
      <x:c r="I51" s="2"/>
      <x:c r="J51" s="2"/>
    </x:row>
    <x:row r="52" ht="23" customHeight="1">
      <x:c r="A52" s="6"/>
      <x:c r="B52" s="6"/>
      <x:c r="C52" s="6"/>
      <x:c r="D52" s="22"/>
      <x:c r="E52" s="21"/>
      <x:c r="F52" s="6"/>
      <x:c r="G52" s="2" t="str">
        <x:f>IF(COUNTA(A52:F52)=0,"",IF(AND(ISNUMBER(A52),A52=INT(A52),A52&gt;=2000,A52&lt;=2100,B52&lt;&gt;"",OR(C52="Project manager",C52="Engineer",C52="Designer",C52="Technician"),ISNUMBER(D52),ISNUMBER(E52),E52&gt;=0,COUNTIFS($A$6:$A$100,A52,$B$6:$B$100,B52,$C$6:$C$100,C52)=1),"OK","REVIEW"))</x:f>
      </x:c>
      <x:c r="H52" s="2"/>
      <x:c r="I52" s="2"/>
      <x:c r="J52" s="2"/>
    </x:row>
    <x:row r="53" ht="23" customHeight="1">
      <x:c r="A53" s="6"/>
      <x:c r="B53" s="6"/>
      <x:c r="C53" s="6"/>
      <x:c r="D53" s="22"/>
      <x:c r="E53" s="21"/>
      <x:c r="F53" s="6"/>
      <x:c r="G53" s="2" t="str">
        <x:f>IF(COUNTA(A53:F53)=0,"",IF(AND(ISNUMBER(A53),A53=INT(A53),A53&gt;=2000,A53&lt;=2100,B53&lt;&gt;"",OR(C53="Project manager",C53="Engineer",C53="Designer",C53="Technician"),ISNUMBER(D53),ISNUMBER(E53),E53&gt;=0,COUNTIFS($A$6:$A$100,A53,$B$6:$B$100,B53,$C$6:$C$100,C53)=1),"OK","REVIEW"))</x:f>
      </x:c>
      <x:c r="H53" s="2"/>
      <x:c r="I53" s="2"/>
      <x:c r="J53" s="2"/>
    </x:row>
    <x:row r="54" ht="23" customHeight="1">
      <x:c r="A54" s="6"/>
      <x:c r="B54" s="6"/>
      <x:c r="C54" s="6"/>
      <x:c r="D54" s="22"/>
      <x:c r="E54" s="21"/>
      <x:c r="F54" s="6"/>
      <x:c r="G54" s="2" t="str">
        <x:f>IF(COUNTA(A54:F54)=0,"",IF(AND(ISNUMBER(A54),A54=INT(A54),A54&gt;=2000,A54&lt;=2100,B54&lt;&gt;"",OR(C54="Project manager",C54="Engineer",C54="Designer",C54="Technician"),ISNUMBER(D54),ISNUMBER(E54),E54&gt;=0,COUNTIFS($A$6:$A$100,A54,$B$6:$B$100,B54,$C$6:$C$100,C54)=1),"OK","REVIEW"))</x:f>
      </x:c>
      <x:c r="H54" s="2"/>
      <x:c r="I54" s="2"/>
      <x:c r="J54" s="2"/>
    </x:row>
    <x:row r="55" ht="23" customHeight="1">
      <x:c r="A55" s="6"/>
      <x:c r="B55" s="6"/>
      <x:c r="C55" s="6"/>
      <x:c r="D55" s="22"/>
      <x:c r="E55" s="21"/>
      <x:c r="F55" s="6"/>
      <x:c r="G55" s="2" t="str">
        <x:f>IF(COUNTA(A55:F55)=0,"",IF(AND(ISNUMBER(A55),A55=INT(A55),A55&gt;=2000,A55&lt;=2100,B55&lt;&gt;"",OR(C55="Project manager",C55="Engineer",C55="Designer",C55="Technician"),ISNUMBER(D55),ISNUMBER(E55),E55&gt;=0,COUNTIFS($A$6:$A$100,A55,$B$6:$B$100,B55,$C$6:$C$100,C55)=1),"OK","REVIEW"))</x:f>
      </x:c>
      <x:c r="H55" s="2"/>
      <x:c r="I55" s="2"/>
      <x:c r="J55" s="2"/>
    </x:row>
    <x:row r="56" ht="23" customHeight="1">
      <x:c r="A56" s="6"/>
      <x:c r="B56" s="6"/>
      <x:c r="C56" s="6"/>
      <x:c r="D56" s="22"/>
      <x:c r="E56" s="21"/>
      <x:c r="F56" s="6"/>
      <x:c r="G56" s="2" t="str">
        <x:f>IF(COUNTA(A56:F56)=0,"",IF(AND(ISNUMBER(A56),A56=INT(A56),A56&gt;=2000,A56&lt;=2100,B56&lt;&gt;"",OR(C56="Project manager",C56="Engineer",C56="Designer",C56="Technician"),ISNUMBER(D56),ISNUMBER(E56),E56&gt;=0,COUNTIFS($A$6:$A$100,A56,$B$6:$B$100,B56,$C$6:$C$100,C56)=1),"OK","REVIEW"))</x:f>
      </x:c>
      <x:c r="H56" s="2"/>
      <x:c r="I56" s="2"/>
      <x:c r="J56" s="2"/>
    </x:row>
    <x:row r="57" ht="23" customHeight="1">
      <x:c r="A57" s="6"/>
      <x:c r="B57" s="6"/>
      <x:c r="C57" s="6"/>
      <x:c r="D57" s="22"/>
      <x:c r="E57" s="21"/>
      <x:c r="F57" s="6"/>
      <x:c r="G57" s="2" t="str">
        <x:f>IF(COUNTA(A57:F57)=0,"",IF(AND(ISNUMBER(A57),A57=INT(A57),A57&gt;=2000,A57&lt;=2100,B57&lt;&gt;"",OR(C57="Project manager",C57="Engineer",C57="Designer",C57="Technician"),ISNUMBER(D57),ISNUMBER(E57),E57&gt;=0,COUNTIFS($A$6:$A$100,A57,$B$6:$B$100,B57,$C$6:$C$100,C57)=1),"OK","REVIEW"))</x:f>
      </x:c>
      <x:c r="H57" s="2"/>
      <x:c r="I57" s="2"/>
      <x:c r="J57" s="2"/>
    </x:row>
    <x:row r="58" ht="23" customHeight="1">
      <x:c r="A58" s="6"/>
      <x:c r="B58" s="6"/>
      <x:c r="C58" s="6"/>
      <x:c r="D58" s="22"/>
      <x:c r="E58" s="21"/>
      <x:c r="F58" s="6"/>
      <x:c r="G58" s="2" t="str">
        <x:f>IF(COUNTA(A58:F58)=0,"",IF(AND(ISNUMBER(A58),A58=INT(A58),A58&gt;=2000,A58&lt;=2100,B58&lt;&gt;"",OR(C58="Project manager",C58="Engineer",C58="Designer",C58="Technician"),ISNUMBER(D58),ISNUMBER(E58),E58&gt;=0,COUNTIFS($A$6:$A$100,A58,$B$6:$B$100,B58,$C$6:$C$100,C58)=1),"OK","REVIEW"))</x:f>
      </x:c>
      <x:c r="H58" s="2"/>
      <x:c r="I58" s="2"/>
      <x:c r="J58" s="2"/>
    </x:row>
    <x:row r="59" ht="23" customHeight="1">
      <x:c r="A59" s="6"/>
      <x:c r="B59" s="6"/>
      <x:c r="C59" s="6"/>
      <x:c r="D59" s="22"/>
      <x:c r="E59" s="21"/>
      <x:c r="F59" s="6"/>
      <x:c r="G59" s="2" t="str">
        <x:f>IF(COUNTA(A59:F59)=0,"",IF(AND(ISNUMBER(A59),A59=INT(A59),A59&gt;=2000,A59&lt;=2100,B59&lt;&gt;"",OR(C59="Project manager",C59="Engineer",C59="Designer",C59="Technician"),ISNUMBER(D59),ISNUMBER(E59),E59&gt;=0,COUNTIFS($A$6:$A$100,A59,$B$6:$B$100,B59,$C$6:$C$100,C59)=1),"OK","REVIEW"))</x:f>
      </x:c>
      <x:c r="H59" s="2"/>
      <x:c r="I59" s="2"/>
      <x:c r="J59" s="2"/>
    </x:row>
    <x:row r="60" ht="23" customHeight="1">
      <x:c r="A60" s="6"/>
      <x:c r="B60" s="6"/>
      <x:c r="C60" s="6"/>
      <x:c r="D60" s="22"/>
      <x:c r="E60" s="21"/>
      <x:c r="F60" s="6"/>
      <x:c r="G60" s="2" t="str">
        <x:f>IF(COUNTA(A60:F60)=0,"",IF(AND(ISNUMBER(A60),A60=INT(A60),A60&gt;=2000,A60&lt;=2100,B60&lt;&gt;"",OR(C60="Project manager",C60="Engineer",C60="Designer",C60="Technician"),ISNUMBER(D60),ISNUMBER(E60),E60&gt;=0,COUNTIFS($A$6:$A$100,A60,$B$6:$B$100,B60,$C$6:$C$100,C60)=1),"OK","REVIEW"))</x:f>
      </x:c>
      <x:c r="H60" s="2"/>
      <x:c r="I60" s="2"/>
      <x:c r="J60" s="2"/>
    </x:row>
    <x:row r="61" ht="23" customHeight="1">
      <x:c r="A61" s="6"/>
      <x:c r="B61" s="6"/>
      <x:c r="C61" s="6"/>
      <x:c r="D61" s="22"/>
      <x:c r="E61" s="21"/>
      <x:c r="F61" s="6"/>
      <x:c r="G61" s="2" t="str">
        <x:f>IF(COUNTA(A61:F61)=0,"",IF(AND(ISNUMBER(A61),A61=INT(A61),A61&gt;=2000,A61&lt;=2100,B61&lt;&gt;"",OR(C61="Project manager",C61="Engineer",C61="Designer",C61="Technician"),ISNUMBER(D61),ISNUMBER(E61),E61&gt;=0,COUNTIFS($A$6:$A$100,A61,$B$6:$B$100,B61,$C$6:$C$100,C61)=1),"OK","REVIEW"))</x:f>
      </x:c>
      <x:c r="H61" s="2"/>
      <x:c r="I61" s="2"/>
      <x:c r="J61" s="2"/>
    </x:row>
    <x:row r="62" ht="23" customHeight="1">
      <x:c r="A62" s="6"/>
      <x:c r="B62" s="6"/>
      <x:c r="C62" s="6"/>
      <x:c r="D62" s="22"/>
      <x:c r="E62" s="21"/>
      <x:c r="F62" s="6"/>
      <x:c r="G62" s="2" t="str">
        <x:f>IF(COUNTA(A62:F62)=0,"",IF(AND(ISNUMBER(A62),A62=INT(A62),A62&gt;=2000,A62&lt;=2100,B62&lt;&gt;"",OR(C62="Project manager",C62="Engineer",C62="Designer",C62="Technician"),ISNUMBER(D62),ISNUMBER(E62),E62&gt;=0,COUNTIFS($A$6:$A$100,A62,$B$6:$B$100,B62,$C$6:$C$100,C62)=1),"OK","REVIEW"))</x:f>
      </x:c>
      <x:c r="H62" s="2"/>
      <x:c r="I62" s="2"/>
      <x:c r="J62" s="2"/>
    </x:row>
    <x:row r="63" ht="23" customHeight="1">
      <x:c r="A63" s="6"/>
      <x:c r="B63" s="6"/>
      <x:c r="C63" s="6"/>
      <x:c r="D63" s="22"/>
      <x:c r="E63" s="21"/>
      <x:c r="F63" s="6"/>
      <x:c r="G63" s="2" t="str">
        <x:f>IF(COUNTA(A63:F63)=0,"",IF(AND(ISNUMBER(A63),A63=INT(A63),A63&gt;=2000,A63&lt;=2100,B63&lt;&gt;"",OR(C63="Project manager",C63="Engineer",C63="Designer",C63="Technician"),ISNUMBER(D63),ISNUMBER(E63),E63&gt;=0,COUNTIFS($A$6:$A$100,A63,$B$6:$B$100,B63,$C$6:$C$100,C63)=1),"OK","REVIEW"))</x:f>
      </x:c>
      <x:c r="H63" s="2"/>
      <x:c r="I63" s="2"/>
      <x:c r="J63" s="2"/>
    </x:row>
    <x:row r="64" ht="23" customHeight="1">
      <x:c r="A64" s="6"/>
      <x:c r="B64" s="6"/>
      <x:c r="C64" s="6"/>
      <x:c r="D64" s="22"/>
      <x:c r="E64" s="21"/>
      <x:c r="F64" s="6"/>
      <x:c r="G64" s="2" t="str">
        <x:f>IF(COUNTA(A64:F64)=0,"",IF(AND(ISNUMBER(A64),A64=INT(A64),A64&gt;=2000,A64&lt;=2100,B64&lt;&gt;"",OR(C64="Project manager",C64="Engineer",C64="Designer",C64="Technician"),ISNUMBER(D64),ISNUMBER(E64),E64&gt;=0,COUNTIFS($A$6:$A$100,A64,$B$6:$B$100,B64,$C$6:$C$100,C64)=1),"OK","REVIEW"))</x:f>
      </x:c>
      <x:c r="H64" s="2"/>
      <x:c r="I64" s="2"/>
      <x:c r="J64" s="2"/>
    </x:row>
    <x:row r="65" ht="23" customHeight="1">
      <x:c r="A65" s="6"/>
      <x:c r="B65" s="6"/>
      <x:c r="C65" s="6"/>
      <x:c r="D65" s="22"/>
      <x:c r="E65" s="21"/>
      <x:c r="F65" s="6"/>
      <x:c r="G65" s="2" t="str">
        <x:f>IF(COUNTA(A65:F65)=0,"",IF(AND(ISNUMBER(A65),A65=INT(A65),A65&gt;=2000,A65&lt;=2100,B65&lt;&gt;"",OR(C65="Project manager",C65="Engineer",C65="Designer",C65="Technician"),ISNUMBER(D65),ISNUMBER(E65),E65&gt;=0,COUNTIFS($A$6:$A$100,A65,$B$6:$B$100,B65,$C$6:$C$100,C65)=1),"OK","REVIEW"))</x:f>
      </x:c>
      <x:c r="H65" s="2"/>
      <x:c r="I65" s="2"/>
      <x:c r="J65" s="2"/>
    </x:row>
    <x:row r="66" ht="23" customHeight="1">
      <x:c r="A66" s="6"/>
      <x:c r="B66" s="6"/>
      <x:c r="C66" s="6"/>
      <x:c r="D66" s="22"/>
      <x:c r="E66" s="21"/>
      <x:c r="F66" s="6"/>
      <x:c r="G66" s="2" t="str">
        <x:f>IF(COUNTA(A66:F66)=0,"",IF(AND(ISNUMBER(A66),A66=INT(A66),A66&gt;=2000,A66&lt;=2100,B66&lt;&gt;"",OR(C66="Project manager",C66="Engineer",C66="Designer",C66="Technician"),ISNUMBER(D66),ISNUMBER(E66),E66&gt;=0,COUNTIFS($A$6:$A$100,A66,$B$6:$B$100,B66,$C$6:$C$100,C66)=1),"OK","REVIEW"))</x:f>
      </x:c>
      <x:c r="H66" s="2"/>
      <x:c r="I66" s="2"/>
      <x:c r="J66" s="2"/>
    </x:row>
    <x:row r="67" ht="23" customHeight="1">
      <x:c r="A67" s="6"/>
      <x:c r="B67" s="6"/>
      <x:c r="C67" s="6"/>
      <x:c r="D67" s="22"/>
      <x:c r="E67" s="21"/>
      <x:c r="F67" s="6"/>
      <x:c r="G67" s="2" t="str">
        <x:f>IF(COUNTA(A67:F67)=0,"",IF(AND(ISNUMBER(A67),A67=INT(A67),A67&gt;=2000,A67&lt;=2100,B67&lt;&gt;"",OR(C67="Project manager",C67="Engineer",C67="Designer",C67="Technician"),ISNUMBER(D67),ISNUMBER(E67),E67&gt;=0,COUNTIFS($A$6:$A$100,A67,$B$6:$B$100,B67,$C$6:$C$100,C67)=1),"OK","REVIEW"))</x:f>
      </x:c>
      <x:c r="H67" s="2"/>
      <x:c r="I67" s="2"/>
      <x:c r="J67" s="2"/>
    </x:row>
    <x:row r="68" ht="23" customHeight="1">
      <x:c r="A68" s="6"/>
      <x:c r="B68" s="6"/>
      <x:c r="C68" s="6"/>
      <x:c r="D68" s="22"/>
      <x:c r="E68" s="21"/>
      <x:c r="F68" s="6"/>
      <x:c r="G68" s="2" t="str">
        <x:f>IF(COUNTA(A68:F68)=0,"",IF(AND(ISNUMBER(A68),A68=INT(A68),A68&gt;=2000,A68&lt;=2100,B68&lt;&gt;"",OR(C68="Project manager",C68="Engineer",C68="Designer",C68="Technician"),ISNUMBER(D68),ISNUMBER(E68),E68&gt;=0,COUNTIFS($A$6:$A$100,A68,$B$6:$B$100,B68,$C$6:$C$100,C68)=1),"OK","REVIEW"))</x:f>
      </x:c>
      <x:c r="H68" s="2"/>
      <x:c r="I68" s="2"/>
      <x:c r="J68" s="2"/>
    </x:row>
    <x:row r="69" ht="23" customHeight="1">
      <x:c r="A69" s="6"/>
      <x:c r="B69" s="6"/>
      <x:c r="C69" s="6"/>
      <x:c r="D69" s="22"/>
      <x:c r="E69" s="21"/>
      <x:c r="F69" s="6"/>
      <x:c r="G69" s="2" t="str">
        <x:f>IF(COUNTA(A69:F69)=0,"",IF(AND(ISNUMBER(A69),A69=INT(A69),A69&gt;=2000,A69&lt;=2100,B69&lt;&gt;"",OR(C69="Project manager",C69="Engineer",C69="Designer",C69="Technician"),ISNUMBER(D69),ISNUMBER(E69),E69&gt;=0,COUNTIFS($A$6:$A$100,A69,$B$6:$B$100,B69,$C$6:$C$100,C69)=1),"OK","REVIEW"))</x:f>
      </x:c>
      <x:c r="H69" s="2"/>
      <x:c r="I69" s="2"/>
      <x:c r="J69" s="2"/>
    </x:row>
    <x:row r="70" ht="23" customHeight="1">
      <x:c r="A70" s="6"/>
      <x:c r="B70" s="6"/>
      <x:c r="C70" s="6"/>
      <x:c r="D70" s="22"/>
      <x:c r="E70" s="21"/>
      <x:c r="F70" s="6"/>
      <x:c r="G70" s="2" t="str">
        <x:f>IF(COUNTA(A70:F70)=0,"",IF(AND(ISNUMBER(A70),A70=INT(A70),A70&gt;=2000,A70&lt;=2100,B70&lt;&gt;"",OR(C70="Project manager",C70="Engineer",C70="Designer",C70="Technician"),ISNUMBER(D70),ISNUMBER(E70),E70&gt;=0,COUNTIFS($A$6:$A$100,A70,$B$6:$B$100,B70,$C$6:$C$100,C70)=1),"OK","REVIEW"))</x:f>
      </x:c>
      <x:c r="H70" s="2"/>
      <x:c r="I70" s="2"/>
      <x:c r="J70" s="2"/>
    </x:row>
    <x:row r="71" ht="23" customHeight="1">
      <x:c r="A71" s="6"/>
      <x:c r="B71" s="6"/>
      <x:c r="C71" s="6"/>
      <x:c r="D71" s="22"/>
      <x:c r="E71" s="21"/>
      <x:c r="F71" s="6"/>
      <x:c r="G71" s="2" t="str">
        <x:f>IF(COUNTA(A71:F71)=0,"",IF(AND(ISNUMBER(A71),A71=INT(A71),A71&gt;=2000,A71&lt;=2100,B71&lt;&gt;"",OR(C71="Project manager",C71="Engineer",C71="Designer",C71="Technician"),ISNUMBER(D71),ISNUMBER(E71),E71&gt;=0,COUNTIFS($A$6:$A$100,A71,$B$6:$B$100,B71,$C$6:$C$100,C71)=1),"OK","REVIEW"))</x:f>
      </x:c>
      <x:c r="H71" s="2"/>
      <x:c r="I71" s="2"/>
      <x:c r="J71" s="2"/>
    </x:row>
    <x:row r="72" ht="23" customHeight="1">
      <x:c r="A72" s="6"/>
      <x:c r="B72" s="6"/>
      <x:c r="C72" s="6"/>
      <x:c r="D72" s="22"/>
      <x:c r="E72" s="21"/>
      <x:c r="F72" s="6"/>
      <x:c r="G72" s="2" t="str">
        <x:f>IF(COUNTA(A72:F72)=0,"",IF(AND(ISNUMBER(A72),A72=INT(A72),A72&gt;=2000,A72&lt;=2100,B72&lt;&gt;"",OR(C72="Project manager",C72="Engineer",C72="Designer",C72="Technician"),ISNUMBER(D72),ISNUMBER(E72),E72&gt;=0,COUNTIFS($A$6:$A$100,A72,$B$6:$B$100,B72,$C$6:$C$100,C72)=1),"OK","REVIEW"))</x:f>
      </x:c>
      <x:c r="H72" s="2"/>
      <x:c r="I72" s="2"/>
      <x:c r="J72" s="2"/>
    </x:row>
    <x:row r="73" ht="23" customHeight="1">
      <x:c r="A73" s="6"/>
      <x:c r="B73" s="6"/>
      <x:c r="C73" s="6"/>
      <x:c r="D73" s="22"/>
      <x:c r="E73" s="21"/>
      <x:c r="F73" s="6"/>
      <x:c r="G73" s="2" t="str">
        <x:f>IF(COUNTA(A73:F73)=0,"",IF(AND(ISNUMBER(A73),A73=INT(A73),A73&gt;=2000,A73&lt;=2100,B73&lt;&gt;"",OR(C73="Project manager",C73="Engineer",C73="Designer",C73="Technician"),ISNUMBER(D73),ISNUMBER(E73),E73&gt;=0,COUNTIFS($A$6:$A$100,A73,$B$6:$B$100,B73,$C$6:$C$100,C73)=1),"OK","REVIEW"))</x:f>
      </x:c>
      <x:c r="H73" s="2"/>
      <x:c r="I73" s="2"/>
      <x:c r="J73" s="2"/>
    </x:row>
    <x:row r="74" ht="23" customHeight="1">
      <x:c r="A74" s="6"/>
      <x:c r="B74" s="6"/>
      <x:c r="C74" s="6"/>
      <x:c r="D74" s="22"/>
      <x:c r="E74" s="21"/>
      <x:c r="F74" s="6"/>
      <x:c r="G74" s="2" t="str">
        <x:f>IF(COUNTA(A74:F74)=0,"",IF(AND(ISNUMBER(A74),A74=INT(A74),A74&gt;=2000,A74&lt;=2100,B74&lt;&gt;"",OR(C74="Project manager",C74="Engineer",C74="Designer",C74="Technician"),ISNUMBER(D74),ISNUMBER(E74),E74&gt;=0,COUNTIFS($A$6:$A$100,A74,$B$6:$B$100,B74,$C$6:$C$100,C74)=1),"OK","REVIEW"))</x:f>
      </x:c>
      <x:c r="H74" s="2"/>
      <x:c r="I74" s="2"/>
      <x:c r="J74" s="2"/>
    </x:row>
    <x:row r="75" ht="23" customHeight="1">
      <x:c r="A75" s="6"/>
      <x:c r="B75" s="6"/>
      <x:c r="C75" s="6"/>
      <x:c r="D75" s="22"/>
      <x:c r="E75" s="21"/>
      <x:c r="F75" s="6"/>
      <x:c r="G75" s="2" t="str">
        <x:f>IF(COUNTA(A75:F75)=0,"",IF(AND(ISNUMBER(A75),A75=INT(A75),A75&gt;=2000,A75&lt;=2100,B75&lt;&gt;"",OR(C75="Project manager",C75="Engineer",C75="Designer",C75="Technician"),ISNUMBER(D75),ISNUMBER(E75),E75&gt;=0,COUNTIFS($A$6:$A$100,A75,$B$6:$B$100,B75,$C$6:$C$100,C75)=1),"OK","REVIEW"))</x:f>
      </x:c>
      <x:c r="H75" s="2"/>
      <x:c r="I75" s="2"/>
      <x:c r="J75" s="2"/>
    </x:row>
    <x:row r="76" ht="23" customHeight="1">
      <x:c r="A76" s="6"/>
      <x:c r="B76" s="6"/>
      <x:c r="C76" s="6"/>
      <x:c r="D76" s="22"/>
      <x:c r="E76" s="21"/>
      <x:c r="F76" s="6"/>
      <x:c r="G76" s="2" t="str">
        <x:f>IF(COUNTA(A76:F76)=0,"",IF(AND(ISNUMBER(A76),A76=INT(A76),A76&gt;=2000,A76&lt;=2100,B76&lt;&gt;"",OR(C76="Project manager",C76="Engineer",C76="Designer",C76="Technician"),ISNUMBER(D76),ISNUMBER(E76),E76&gt;=0,COUNTIFS($A$6:$A$100,A76,$B$6:$B$100,B76,$C$6:$C$100,C76)=1),"OK","REVIEW"))</x:f>
      </x:c>
      <x:c r="H76" s="2"/>
      <x:c r="I76" s="2"/>
      <x:c r="J76" s="2"/>
    </x:row>
    <x:row r="77" ht="23" customHeight="1">
      <x:c r="A77" s="6"/>
      <x:c r="B77" s="6"/>
      <x:c r="C77" s="6"/>
      <x:c r="D77" s="22"/>
      <x:c r="E77" s="21"/>
      <x:c r="F77" s="6"/>
      <x:c r="G77" s="2" t="str">
        <x:f>IF(COUNTA(A77:F77)=0,"",IF(AND(ISNUMBER(A77),A77=INT(A77),A77&gt;=2000,A77&lt;=2100,B77&lt;&gt;"",OR(C77="Project manager",C77="Engineer",C77="Designer",C77="Technician"),ISNUMBER(D77),ISNUMBER(E77),E77&gt;=0,COUNTIFS($A$6:$A$100,A77,$B$6:$B$100,B77,$C$6:$C$100,C77)=1),"OK","REVIEW"))</x:f>
      </x:c>
      <x:c r="H77" s="2"/>
      <x:c r="I77" s="2"/>
      <x:c r="J77" s="2"/>
    </x:row>
    <x:row r="78" ht="23" customHeight="1">
      <x:c r="A78" s="6"/>
      <x:c r="B78" s="6"/>
      <x:c r="C78" s="6"/>
      <x:c r="D78" s="22"/>
      <x:c r="E78" s="21"/>
      <x:c r="F78" s="6"/>
      <x:c r="G78" s="2" t="str">
        <x:f>IF(COUNTA(A78:F78)=0,"",IF(AND(ISNUMBER(A78),A78=INT(A78),A78&gt;=2000,A78&lt;=2100,B78&lt;&gt;"",OR(C78="Project manager",C78="Engineer",C78="Designer",C78="Technician"),ISNUMBER(D78),ISNUMBER(E78),E78&gt;=0,COUNTIFS($A$6:$A$100,A78,$B$6:$B$100,B78,$C$6:$C$100,C78)=1),"OK","REVIEW"))</x:f>
      </x:c>
      <x:c r="H78" s="2"/>
      <x:c r="I78" s="2"/>
      <x:c r="J78" s="2"/>
    </x:row>
    <x:row r="79" ht="23" customHeight="1">
      <x:c r="A79" s="6"/>
      <x:c r="B79" s="6"/>
      <x:c r="C79" s="6"/>
      <x:c r="D79" s="22"/>
      <x:c r="E79" s="21"/>
      <x:c r="F79" s="6"/>
      <x:c r="G79" s="2" t="str">
        <x:f>IF(COUNTA(A79:F79)=0,"",IF(AND(ISNUMBER(A79),A79=INT(A79),A79&gt;=2000,A79&lt;=2100,B79&lt;&gt;"",OR(C79="Project manager",C79="Engineer",C79="Designer",C79="Technician"),ISNUMBER(D79),ISNUMBER(E79),E79&gt;=0,COUNTIFS($A$6:$A$100,A79,$B$6:$B$100,B79,$C$6:$C$100,C79)=1),"OK","REVIEW"))</x:f>
      </x:c>
      <x:c r="H79" s="2"/>
      <x:c r="I79" s="2"/>
      <x:c r="J79" s="2"/>
    </x:row>
    <x:row r="80" ht="23" customHeight="1">
      <x:c r="A80" s="6"/>
      <x:c r="B80" s="6"/>
      <x:c r="C80" s="6"/>
      <x:c r="D80" s="22"/>
      <x:c r="E80" s="21"/>
      <x:c r="F80" s="6"/>
      <x:c r="G80" s="2" t="str">
        <x:f>IF(COUNTA(A80:F80)=0,"",IF(AND(ISNUMBER(A80),A80=INT(A80),A80&gt;=2000,A80&lt;=2100,B80&lt;&gt;"",OR(C80="Project manager",C80="Engineer",C80="Designer",C80="Technician"),ISNUMBER(D80),ISNUMBER(E80),E80&gt;=0,COUNTIFS($A$6:$A$100,A80,$B$6:$B$100,B80,$C$6:$C$100,C80)=1),"OK","REVIEW"))</x:f>
      </x:c>
      <x:c r="H80" s="2"/>
      <x:c r="I80" s="2"/>
      <x:c r="J80" s="2"/>
    </x:row>
    <x:row r="81" ht="23" customHeight="1">
      <x:c r="A81" s="6"/>
      <x:c r="B81" s="6"/>
      <x:c r="C81" s="6"/>
      <x:c r="D81" s="22"/>
      <x:c r="E81" s="21"/>
      <x:c r="F81" s="6"/>
      <x:c r="G81" s="2" t="str">
        <x:f>IF(COUNTA(A81:F81)=0,"",IF(AND(ISNUMBER(A81),A81=INT(A81),A81&gt;=2000,A81&lt;=2100,B81&lt;&gt;"",OR(C81="Project manager",C81="Engineer",C81="Designer",C81="Technician"),ISNUMBER(D81),ISNUMBER(E81),E81&gt;=0,COUNTIFS($A$6:$A$100,A81,$B$6:$B$100,B81,$C$6:$C$100,C81)=1),"OK","REVIEW"))</x:f>
      </x:c>
      <x:c r="H81" s="2"/>
      <x:c r="I81" s="2"/>
      <x:c r="J81" s="2"/>
    </x:row>
    <x:row r="82" ht="23" customHeight="1">
      <x:c r="A82" s="6"/>
      <x:c r="B82" s="6"/>
      <x:c r="C82" s="6"/>
      <x:c r="D82" s="22"/>
      <x:c r="E82" s="21"/>
      <x:c r="F82" s="6"/>
      <x:c r="G82" s="2" t="str">
        <x:f>IF(COUNTA(A82:F82)=0,"",IF(AND(ISNUMBER(A82),A82=INT(A82),A82&gt;=2000,A82&lt;=2100,B82&lt;&gt;"",OR(C82="Project manager",C82="Engineer",C82="Designer",C82="Technician"),ISNUMBER(D82),ISNUMBER(E82),E82&gt;=0,COUNTIFS($A$6:$A$100,A82,$B$6:$B$100,B82,$C$6:$C$100,C82)=1),"OK","REVIEW"))</x:f>
      </x:c>
      <x:c r="H82" s="2"/>
      <x:c r="I82" s="2"/>
      <x:c r="J82" s="2"/>
    </x:row>
    <x:row r="83" ht="23" customHeight="1">
      <x:c r="A83" s="6"/>
      <x:c r="B83" s="6"/>
      <x:c r="C83" s="6"/>
      <x:c r="D83" s="22"/>
      <x:c r="E83" s="21"/>
      <x:c r="F83" s="6"/>
      <x:c r="G83" s="2" t="str">
        <x:f>IF(COUNTA(A83:F83)=0,"",IF(AND(ISNUMBER(A83),A83=INT(A83),A83&gt;=2000,A83&lt;=2100,B83&lt;&gt;"",OR(C83="Project manager",C83="Engineer",C83="Designer",C83="Technician"),ISNUMBER(D83),ISNUMBER(E83),E83&gt;=0,COUNTIFS($A$6:$A$100,A83,$B$6:$B$100,B83,$C$6:$C$100,C83)=1),"OK","REVIEW"))</x:f>
      </x:c>
      <x:c r="H83" s="2"/>
      <x:c r="I83" s="2"/>
      <x:c r="J83" s="2"/>
    </x:row>
    <x:row r="84" ht="23" customHeight="1">
      <x:c r="A84" s="6"/>
      <x:c r="B84" s="6"/>
      <x:c r="C84" s="6"/>
      <x:c r="D84" s="22"/>
      <x:c r="E84" s="21"/>
      <x:c r="F84" s="6"/>
      <x:c r="G84" s="2" t="str">
        <x:f>IF(COUNTA(A84:F84)=0,"",IF(AND(ISNUMBER(A84),A84=INT(A84),A84&gt;=2000,A84&lt;=2100,B84&lt;&gt;"",OR(C84="Project manager",C84="Engineer",C84="Designer",C84="Technician"),ISNUMBER(D84),ISNUMBER(E84),E84&gt;=0,COUNTIFS($A$6:$A$100,A84,$B$6:$B$100,B84,$C$6:$C$100,C84)=1),"OK","REVIEW"))</x:f>
      </x:c>
      <x:c r="H84" s="2"/>
      <x:c r="I84" s="2"/>
      <x:c r="J84" s="2"/>
    </x:row>
    <x:row r="85" ht="23" customHeight="1">
      <x:c r="A85" s="6"/>
      <x:c r="B85" s="6"/>
      <x:c r="C85" s="6"/>
      <x:c r="D85" s="22"/>
      <x:c r="E85" s="21"/>
      <x:c r="F85" s="6"/>
      <x:c r="G85" s="2" t="str">
        <x:f>IF(COUNTA(A85:F85)=0,"",IF(AND(ISNUMBER(A85),A85=INT(A85),A85&gt;=2000,A85&lt;=2100,B85&lt;&gt;"",OR(C85="Project manager",C85="Engineer",C85="Designer",C85="Technician"),ISNUMBER(D85),ISNUMBER(E85),E85&gt;=0,COUNTIFS($A$6:$A$100,A85,$B$6:$B$100,B85,$C$6:$C$100,C85)=1),"OK","REVIEW"))</x:f>
      </x:c>
      <x:c r="H85" s="2"/>
      <x:c r="I85" s="2"/>
      <x:c r="J85" s="2"/>
    </x:row>
    <x:row r="86" ht="23" customHeight="1">
      <x:c r="A86" s="6"/>
      <x:c r="B86" s="6"/>
      <x:c r="C86" s="6"/>
      <x:c r="D86" s="22"/>
      <x:c r="E86" s="21"/>
      <x:c r="F86" s="6"/>
      <x:c r="G86" s="2" t="str">
        <x:f>IF(COUNTA(A86:F86)=0,"",IF(AND(ISNUMBER(A86),A86=INT(A86),A86&gt;=2000,A86&lt;=2100,B86&lt;&gt;"",OR(C86="Project manager",C86="Engineer",C86="Designer",C86="Technician"),ISNUMBER(D86),ISNUMBER(E86),E86&gt;=0,COUNTIFS($A$6:$A$100,A86,$B$6:$B$100,B86,$C$6:$C$100,C86)=1),"OK","REVIEW"))</x:f>
      </x:c>
      <x:c r="H86" s="2"/>
      <x:c r="I86" s="2"/>
      <x:c r="J86" s="2"/>
    </x:row>
    <x:row r="87" ht="23" customHeight="1">
      <x:c r="A87" s="6"/>
      <x:c r="B87" s="6"/>
      <x:c r="C87" s="6"/>
      <x:c r="D87" s="22"/>
      <x:c r="E87" s="21"/>
      <x:c r="F87" s="6"/>
      <x:c r="G87" s="2" t="str">
        <x:f>IF(COUNTA(A87:F87)=0,"",IF(AND(ISNUMBER(A87),A87=INT(A87),A87&gt;=2000,A87&lt;=2100,B87&lt;&gt;"",OR(C87="Project manager",C87="Engineer",C87="Designer",C87="Technician"),ISNUMBER(D87),ISNUMBER(E87),E87&gt;=0,COUNTIFS($A$6:$A$100,A87,$B$6:$B$100,B87,$C$6:$C$100,C87)=1),"OK","REVIEW"))</x:f>
      </x:c>
      <x:c r="H87" s="2"/>
      <x:c r="I87" s="2"/>
      <x:c r="J87" s="2"/>
    </x:row>
    <x:row r="88" ht="23" customHeight="1">
      <x:c r="A88" s="6"/>
      <x:c r="B88" s="6"/>
      <x:c r="C88" s="6"/>
      <x:c r="D88" s="22"/>
      <x:c r="E88" s="21"/>
      <x:c r="F88" s="6"/>
      <x:c r="G88" s="2" t="str">
        <x:f>IF(COUNTA(A88:F88)=0,"",IF(AND(ISNUMBER(A88),A88=INT(A88),A88&gt;=2000,A88&lt;=2100,B88&lt;&gt;"",OR(C88="Project manager",C88="Engineer",C88="Designer",C88="Technician"),ISNUMBER(D88),ISNUMBER(E88),E88&gt;=0,COUNTIFS($A$6:$A$100,A88,$B$6:$B$100,B88,$C$6:$C$100,C88)=1),"OK","REVIEW"))</x:f>
      </x:c>
      <x:c r="H88" s="2"/>
      <x:c r="I88" s="2"/>
      <x:c r="J88" s="2"/>
    </x:row>
    <x:row r="89" ht="23" customHeight="1">
      <x:c r="A89" s="6"/>
      <x:c r="B89" s="6"/>
      <x:c r="C89" s="6"/>
      <x:c r="D89" s="22"/>
      <x:c r="E89" s="21"/>
      <x:c r="F89" s="6"/>
      <x:c r="G89" s="2" t="str">
        <x:f>IF(COUNTA(A89:F89)=0,"",IF(AND(ISNUMBER(A89),A89=INT(A89),A89&gt;=2000,A89&lt;=2100,B89&lt;&gt;"",OR(C89="Project manager",C89="Engineer",C89="Designer",C89="Technician"),ISNUMBER(D89),ISNUMBER(E89),E89&gt;=0,COUNTIFS($A$6:$A$100,A89,$B$6:$B$100,B89,$C$6:$C$100,C89)=1),"OK","REVIEW"))</x:f>
      </x:c>
      <x:c r="H89" s="2"/>
      <x:c r="I89" s="2"/>
      <x:c r="J89" s="2"/>
    </x:row>
    <x:row r="90" ht="23" customHeight="1">
      <x:c r="A90" s="6"/>
      <x:c r="B90" s="6"/>
      <x:c r="C90" s="6"/>
      <x:c r="D90" s="22"/>
      <x:c r="E90" s="21"/>
      <x:c r="F90" s="6"/>
      <x:c r="G90" s="2" t="str">
        <x:f>IF(COUNTA(A90:F90)=0,"",IF(AND(ISNUMBER(A90),A90=INT(A90),A90&gt;=2000,A90&lt;=2100,B90&lt;&gt;"",OR(C90="Project manager",C90="Engineer",C90="Designer",C90="Technician"),ISNUMBER(D90),ISNUMBER(E90),E90&gt;=0,COUNTIFS($A$6:$A$100,A90,$B$6:$B$100,B90,$C$6:$C$100,C90)=1),"OK","REVIEW"))</x:f>
      </x:c>
      <x:c r="H90" s="2"/>
      <x:c r="I90" s="2"/>
      <x:c r="J90" s="2"/>
    </x:row>
    <x:row r="91" ht="23" customHeight="1">
      <x:c r="A91" s="6"/>
      <x:c r="B91" s="6"/>
      <x:c r="C91" s="6"/>
      <x:c r="D91" s="22"/>
      <x:c r="E91" s="21"/>
      <x:c r="F91" s="6"/>
      <x:c r="G91" s="2" t="str">
        <x:f>IF(COUNTA(A91:F91)=0,"",IF(AND(ISNUMBER(A91),A91=INT(A91),A91&gt;=2000,A91&lt;=2100,B91&lt;&gt;"",OR(C91="Project manager",C91="Engineer",C91="Designer",C91="Technician"),ISNUMBER(D91),ISNUMBER(E91),E91&gt;=0,COUNTIFS($A$6:$A$100,A91,$B$6:$B$100,B91,$C$6:$C$100,C91)=1),"OK","REVIEW"))</x:f>
      </x:c>
      <x:c r="H91" s="2"/>
      <x:c r="I91" s="2"/>
      <x:c r="J91" s="2"/>
    </x:row>
    <x:row r="92" ht="23" customHeight="1">
      <x:c r="A92" s="6"/>
      <x:c r="B92" s="6"/>
      <x:c r="C92" s="6"/>
      <x:c r="D92" s="22"/>
      <x:c r="E92" s="21"/>
      <x:c r="F92" s="6"/>
      <x:c r="G92" s="2" t="str">
        <x:f>IF(COUNTA(A92:F92)=0,"",IF(AND(ISNUMBER(A92),A92=INT(A92),A92&gt;=2000,A92&lt;=2100,B92&lt;&gt;"",OR(C92="Project manager",C92="Engineer",C92="Designer",C92="Technician"),ISNUMBER(D92),ISNUMBER(E92),E92&gt;=0,COUNTIFS($A$6:$A$100,A92,$B$6:$B$100,B92,$C$6:$C$100,C92)=1),"OK","REVIEW"))</x:f>
      </x:c>
      <x:c r="H92" s="2"/>
      <x:c r="I92" s="2"/>
      <x:c r="J92" s="2"/>
    </x:row>
    <x:row r="93" ht="23" customHeight="1">
      <x:c r="A93" s="6"/>
      <x:c r="B93" s="6"/>
      <x:c r="C93" s="6"/>
      <x:c r="D93" s="22"/>
      <x:c r="E93" s="21"/>
      <x:c r="F93" s="6"/>
      <x:c r="G93" s="2" t="str">
        <x:f>IF(COUNTA(A93:F93)=0,"",IF(AND(ISNUMBER(A93),A93=INT(A93),A93&gt;=2000,A93&lt;=2100,B93&lt;&gt;"",OR(C93="Project manager",C93="Engineer",C93="Designer",C93="Technician"),ISNUMBER(D93),ISNUMBER(E93),E93&gt;=0,COUNTIFS($A$6:$A$100,A93,$B$6:$B$100,B93,$C$6:$C$100,C93)=1),"OK","REVIEW"))</x:f>
      </x:c>
      <x:c r="H93" s="2"/>
      <x:c r="I93" s="2"/>
      <x:c r="J93" s="2"/>
    </x:row>
    <x:row r="94" ht="23" customHeight="1">
      <x:c r="A94" s="6"/>
      <x:c r="B94" s="6"/>
      <x:c r="C94" s="6"/>
      <x:c r="D94" s="22"/>
      <x:c r="E94" s="21"/>
      <x:c r="F94" s="6"/>
      <x:c r="G94" s="2" t="str">
        <x:f>IF(COUNTA(A94:F94)=0,"",IF(AND(ISNUMBER(A94),A94=INT(A94),A94&gt;=2000,A94&lt;=2100,B94&lt;&gt;"",OR(C94="Project manager",C94="Engineer",C94="Designer",C94="Technician"),ISNUMBER(D94),ISNUMBER(E94),E94&gt;=0,COUNTIFS($A$6:$A$100,A94,$B$6:$B$100,B94,$C$6:$C$100,C94)=1),"OK","REVIEW"))</x:f>
      </x:c>
      <x:c r="H94" s="2"/>
      <x:c r="I94" s="2"/>
      <x:c r="J94" s="2"/>
    </x:row>
    <x:row r="95" ht="23" customHeight="1">
      <x:c r="A95" s="6"/>
      <x:c r="B95" s="6"/>
      <x:c r="C95" s="6"/>
      <x:c r="D95" s="22"/>
      <x:c r="E95" s="21"/>
      <x:c r="F95" s="6"/>
      <x:c r="G95" s="2" t="str">
        <x:f>IF(COUNTA(A95:F95)=0,"",IF(AND(ISNUMBER(A95),A95=INT(A95),A95&gt;=2000,A95&lt;=2100,B95&lt;&gt;"",OR(C95="Project manager",C95="Engineer",C95="Designer",C95="Technician"),ISNUMBER(D95),ISNUMBER(E95),E95&gt;=0,COUNTIFS($A$6:$A$100,A95,$B$6:$B$100,B95,$C$6:$C$100,C95)=1),"OK","REVIEW"))</x:f>
      </x:c>
      <x:c r="H95" s="2"/>
      <x:c r="I95" s="2"/>
      <x:c r="J95" s="2"/>
    </x:row>
    <x:row r="96" ht="23" customHeight="1">
      <x:c r="A96" s="6"/>
      <x:c r="B96" s="6"/>
      <x:c r="C96" s="6"/>
      <x:c r="D96" s="22"/>
      <x:c r="E96" s="21"/>
      <x:c r="F96" s="6"/>
      <x:c r="G96" s="2" t="str">
        <x:f>IF(COUNTA(A96:F96)=0,"",IF(AND(ISNUMBER(A96),A96=INT(A96),A96&gt;=2000,A96&lt;=2100,B96&lt;&gt;"",OR(C96="Project manager",C96="Engineer",C96="Designer",C96="Technician"),ISNUMBER(D96),ISNUMBER(E96),E96&gt;=0,COUNTIFS($A$6:$A$100,A96,$B$6:$B$100,B96,$C$6:$C$100,C96)=1),"OK","REVIEW"))</x:f>
      </x:c>
      <x:c r="H96" s="2"/>
      <x:c r="I96" s="2"/>
      <x:c r="J96" s="2"/>
    </x:row>
    <x:row r="97" ht="23" customHeight="1">
      <x:c r="A97" s="6"/>
      <x:c r="B97" s="6"/>
      <x:c r="C97" s="6"/>
      <x:c r="D97" s="22"/>
      <x:c r="E97" s="21"/>
      <x:c r="F97" s="6"/>
      <x:c r="G97" s="2" t="str">
        <x:f>IF(COUNTA(A97:F97)=0,"",IF(AND(ISNUMBER(A97),A97=INT(A97),A97&gt;=2000,A97&lt;=2100,B97&lt;&gt;"",OR(C97="Project manager",C97="Engineer",C97="Designer",C97="Technician"),ISNUMBER(D97),ISNUMBER(E97),E97&gt;=0,COUNTIFS($A$6:$A$100,A97,$B$6:$B$100,B97,$C$6:$C$100,C97)=1),"OK","REVIEW"))</x:f>
      </x:c>
      <x:c r="H97" s="2"/>
      <x:c r="I97" s="2"/>
      <x:c r="J97" s="2"/>
    </x:row>
    <x:row r="98" ht="23" customHeight="1">
      <x:c r="A98" s="6"/>
      <x:c r="B98" s="6"/>
      <x:c r="C98" s="6"/>
      <x:c r="D98" s="22"/>
      <x:c r="E98" s="21"/>
      <x:c r="F98" s="6"/>
      <x:c r="G98" s="2" t="str">
        <x:f>IF(COUNTA(A98:F98)=0,"",IF(AND(ISNUMBER(A98),A98=INT(A98),A98&gt;=2000,A98&lt;=2100,B98&lt;&gt;"",OR(C98="Project manager",C98="Engineer",C98="Designer",C98="Technician"),ISNUMBER(D98),ISNUMBER(E98),E98&gt;=0,COUNTIFS($A$6:$A$100,A98,$B$6:$B$100,B98,$C$6:$C$100,C98)=1),"OK","REVIEW"))</x:f>
      </x:c>
      <x:c r="H98" s="2"/>
      <x:c r="I98" s="2"/>
      <x:c r="J98" s="2"/>
    </x:row>
    <x:row r="99" ht="23" customHeight="1">
      <x:c r="A99" s="6"/>
      <x:c r="B99" s="6"/>
      <x:c r="C99" s="6"/>
      <x:c r="D99" s="22"/>
      <x:c r="E99" s="21"/>
      <x:c r="F99" s="6"/>
      <x:c r="G99" s="2" t="str">
        <x:f>IF(COUNTA(A99:F99)=0,"",IF(AND(ISNUMBER(A99),A99=INT(A99),A99&gt;=2000,A99&lt;=2100,B99&lt;&gt;"",OR(C99="Project manager",C99="Engineer",C99="Designer",C99="Technician"),ISNUMBER(D99),ISNUMBER(E99),E99&gt;=0,COUNTIFS($A$6:$A$100,A99,$B$6:$B$100,B99,$C$6:$C$100,C99)=1),"OK","REVIEW"))</x:f>
      </x:c>
      <x:c r="H99" s="2"/>
      <x:c r="I99" s="2"/>
      <x:c r="J99" s="2"/>
    </x:row>
    <x:row r="100" ht="23" customHeight="1">
      <x:c r="A100" s="6"/>
      <x:c r="B100" s="6"/>
      <x:c r="C100" s="6"/>
      <x:c r="D100" s="22"/>
      <x:c r="E100" s="21"/>
      <x:c r="F100" s="6"/>
      <x:c r="G100" s="2" t="str">
        <x:f>IF(COUNTA(A100:F100)=0,"",IF(AND(ISNUMBER(A100),A100=INT(A100),A100&gt;=2000,A100&lt;=2100,B100&lt;&gt;"",OR(C100="Project manager",C100="Engineer",C100="Designer",C100="Technician"),ISNUMBER(D100),ISNUMBER(E100),E100&gt;=0,COUNTIFS($A$6:$A$100,A100,$B$6:$B$100,B100,$C$6:$C$100,C100)=1),"OK","REVIEW"))</x:f>
      </x:c>
      <x:c r="H100" s="2"/>
      <x:c r="I100" s="2"/>
      <x:c r="J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</x:row>
  </x:sheetData>
  <x:conditionalFormatting sqref="G6:G100">
    <x:cfRule type="containsText" dxfId="5" priority="1" operator="containsText" text="REVIEW"/>
  </x:conditionalFormatting>
  <x:dataValidations count="3">
    <x:dataValidation type="list" sqref="C6:C100">
      <x:formula1>"Project manager,Engineer,Designer,Technician"</x:formula1>
    </x:dataValidation>
    <x:dataValidation type="whole" operator="between" sqref="A6:A100">
      <x:formula1>2000</x:formula1>
      <x:formula2>2100</x:formula2>
    </x:dataValidation>
    <x:dataValidation type="decimal" operator="between" sqref="E6:E100">
      <x:formula1>0</x:formula1>
      <x:formula2>1000000</x:formula2>
    </x:dataValidation>
  </x:dataValidations>
  <x:pageMargins left="0.7" right="0.7" top="0.75" bottom="0.75" header="0.3" footer="0.3"/>
</x:worksheet>
</file>